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総務\契約関係\で）電気入札\R9（R8.3～R10.3）★準備（変更点、注意事項など）\03_HP掲載\"/>
    </mc:Choice>
  </mc:AlternateContent>
  <xr:revisionPtr revIDLastSave="0" documentId="13_ncr:1_{E82681FF-FAB5-4C85-B8F1-0ABBEB0AB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金額算定書（し尿処理施設）" sheetId="8" r:id="rId1"/>
    <sheet name="入札金額算定書（ライフポート柳津）" sheetId="18" r:id="rId2"/>
  </sheets>
  <definedNames>
    <definedName name="_xlnm.Print_Area" localSheetId="0">'入札金額算定書（し尿処理施設）'!$A$1:$T$36</definedName>
    <definedName name="_xlnm.Print_Area" localSheetId="1">'入札金額算定書（ライフポート柳津）'!$A$1:$O$34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8" l="1"/>
  <c r="J11" i="18"/>
  <c r="J12" i="18"/>
  <c r="J13" i="18"/>
  <c r="J14" i="18"/>
  <c r="J15" i="18"/>
  <c r="J16" i="18"/>
  <c r="J17" i="18"/>
  <c r="J18" i="18"/>
  <c r="J19" i="18"/>
  <c r="J20" i="18"/>
  <c r="J9" i="18"/>
  <c r="G10" i="18"/>
  <c r="G11" i="18"/>
  <c r="G12" i="18"/>
  <c r="G13" i="18"/>
  <c r="G14" i="18"/>
  <c r="G15" i="18"/>
  <c r="G16" i="18"/>
  <c r="G17" i="18"/>
  <c r="G18" i="18"/>
  <c r="G19" i="18"/>
  <c r="G20" i="18"/>
  <c r="G9" i="18"/>
  <c r="M11" i="8"/>
  <c r="Q11" i="8" s="1"/>
  <c r="P16" i="8"/>
  <c r="P17" i="8"/>
  <c r="P15" i="8"/>
  <c r="M12" i="8"/>
  <c r="M13" i="8"/>
  <c r="M14" i="8"/>
  <c r="M15" i="8"/>
  <c r="M16" i="8"/>
  <c r="M17" i="8"/>
  <c r="M18" i="8"/>
  <c r="M19" i="8"/>
  <c r="M20" i="8"/>
  <c r="M21" i="8"/>
  <c r="M22" i="8"/>
  <c r="J12" i="8"/>
  <c r="J13" i="8"/>
  <c r="J14" i="8"/>
  <c r="J15" i="8"/>
  <c r="J16" i="8"/>
  <c r="J17" i="8"/>
  <c r="J18" i="8"/>
  <c r="J19" i="8"/>
  <c r="J20" i="8"/>
  <c r="J21" i="8"/>
  <c r="J22" i="8"/>
  <c r="J11" i="8"/>
  <c r="G12" i="8"/>
  <c r="G13" i="8"/>
  <c r="G14" i="8"/>
  <c r="G15" i="8"/>
  <c r="G16" i="8"/>
  <c r="G17" i="8"/>
  <c r="G18" i="8"/>
  <c r="G19" i="8"/>
  <c r="G20" i="8"/>
  <c r="G21" i="8"/>
  <c r="G22" i="8"/>
  <c r="G11" i="8"/>
  <c r="Q18" i="8" l="1"/>
  <c r="Q17" i="8"/>
  <c r="Q16" i="8"/>
  <c r="Q15" i="8"/>
  <c r="Q14" i="8"/>
  <c r="Q12" i="8"/>
  <c r="Q22" i="8"/>
  <c r="Q20" i="8"/>
  <c r="Q13" i="8"/>
  <c r="Q21" i="8"/>
  <c r="Q19" i="8"/>
  <c r="K9" i="18"/>
  <c r="D20" i="18"/>
  <c r="D19" i="18"/>
  <c r="D18" i="18"/>
  <c r="D17" i="18"/>
  <c r="D16" i="18"/>
  <c r="K16" i="18" s="1"/>
  <c r="D15" i="18"/>
  <c r="K15" i="18" s="1"/>
  <c r="D14" i="18"/>
  <c r="K14" i="18" s="1"/>
  <c r="D13" i="18"/>
  <c r="K13" i="18" s="1"/>
  <c r="D12" i="18"/>
  <c r="D11" i="18"/>
  <c r="D10" i="18"/>
  <c r="D22" i="8"/>
  <c r="D21" i="8"/>
  <c r="D20" i="8"/>
  <c r="D19" i="8"/>
  <c r="D18" i="8"/>
  <c r="D17" i="8"/>
  <c r="D16" i="8"/>
  <c r="D15" i="8"/>
  <c r="D14" i="8"/>
  <c r="D13" i="8"/>
  <c r="D12" i="8"/>
  <c r="B19" i="18" l="1"/>
  <c r="B9" i="18"/>
  <c r="K23" i="8"/>
  <c r="H23" i="8"/>
  <c r="K12" i="18"/>
  <c r="H21" i="18" l="1"/>
  <c r="K20" i="18"/>
  <c r="K19" i="18"/>
  <c r="K18" i="18"/>
  <c r="K17" i="18"/>
  <c r="K11" i="18"/>
  <c r="K10" i="18"/>
  <c r="N23" i="8" l="1"/>
  <c r="P18" i="8"/>
  <c r="P11" i="8"/>
  <c r="R11" i="8" s="1"/>
  <c r="R18" i="8" l="1"/>
  <c r="R20" i="8"/>
  <c r="R21" i="8"/>
  <c r="R15" i="8"/>
  <c r="R19" i="8"/>
  <c r="R12" i="8"/>
  <c r="R22" i="8" s="1"/>
  <c r="R14" i="8"/>
  <c r="R16" i="8"/>
  <c r="R17" i="8"/>
  <c r="R13" i="8"/>
  <c r="K21" i="18" l="1"/>
  <c r="R23" i="8"/>
  <c r="R25" i="8" l="1"/>
</calcChain>
</file>

<file path=xl/sharedStrings.xml><?xml version="1.0" encoding="utf-8"?>
<sst xmlns="http://schemas.openxmlformats.org/spreadsheetml/2006/main" count="73" uniqueCount="49">
  <si>
    <t>供給年月</t>
    <rPh sb="0" eb="2">
      <t>キョウキュウ</t>
    </rPh>
    <rPh sb="2" eb="4">
      <t>ネンゲツ</t>
    </rPh>
    <phoneticPr fontId="1"/>
  </si>
  <si>
    <t>基本料金</t>
    <rPh sb="0" eb="2">
      <t>キホン</t>
    </rPh>
    <rPh sb="2" eb="4">
      <t>リョウキン</t>
    </rPh>
    <phoneticPr fontId="1"/>
  </si>
  <si>
    <t>電力量料金</t>
    <rPh sb="0" eb="3">
      <t>デンリョクリョウ</t>
    </rPh>
    <rPh sb="3" eb="5">
      <t>リョウキン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</si>
  <si>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</si>
  <si>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</si>
  <si>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（円）</t>
    <rPh sb="1" eb="2">
      <t>エン</t>
    </rPh>
    <phoneticPr fontId="1"/>
  </si>
  <si>
    <t>合計</t>
    <rPh sb="0" eb="2">
      <t>ゴウケイ</t>
    </rPh>
    <phoneticPr fontId="1"/>
  </si>
  <si>
    <t>（kＷ）</t>
    <phoneticPr fontId="1"/>
  </si>
  <si>
    <t>昼間</t>
    <phoneticPr fontId="1"/>
  </si>
  <si>
    <t>夜間</t>
    <rPh sb="0" eb="2">
      <t>ヤカン</t>
    </rPh>
    <phoneticPr fontId="1"/>
  </si>
  <si>
    <t>重負荷</t>
    <rPh sb="0" eb="1">
      <t>ジュウ</t>
    </rPh>
    <rPh sb="1" eb="3">
      <t>フカ</t>
    </rPh>
    <phoneticPr fontId="1"/>
  </si>
  <si>
    <t>(kW/h円)</t>
    <rPh sb="5" eb="6">
      <t>エン</t>
    </rPh>
    <phoneticPr fontId="1"/>
  </si>
  <si>
    <t>予定使用
電力量</t>
    <rPh sb="0" eb="2">
      <t>ヨテイ</t>
    </rPh>
    <rPh sb="2" eb="4">
      <t>シヨウ</t>
    </rPh>
    <rPh sb="5" eb="8">
      <t>デンリョクリョウ</t>
    </rPh>
    <phoneticPr fontId="1"/>
  </si>
  <si>
    <t>(kW/円)</t>
    <rPh sb="4" eb="5">
      <t>エン</t>
    </rPh>
    <phoneticPr fontId="1"/>
  </si>
  <si>
    <t>単価
①</t>
    <rPh sb="0" eb="2">
      <t>タンカ</t>
    </rPh>
    <phoneticPr fontId="1"/>
  </si>
  <si>
    <t>月毎の
電気料金合計
E
（B＋D）</t>
    <rPh sb="0" eb="1">
      <t>ツキ</t>
    </rPh>
    <rPh sb="1" eb="2">
      <t>ゴト</t>
    </rPh>
    <rPh sb="4" eb="6">
      <t>デンキ</t>
    </rPh>
    <rPh sb="6" eb="8">
      <t>リョウキン</t>
    </rPh>
    <rPh sb="8" eb="10">
      <t>ゴウケイ</t>
    </rPh>
    <phoneticPr fontId="1"/>
  </si>
  <si>
    <t>単価
③</t>
    <phoneticPr fontId="1"/>
  </si>
  <si>
    <t>単価
④</t>
    <phoneticPr fontId="1"/>
  </si>
  <si>
    <t>常時</t>
    <rPh sb="0" eb="2">
      <t>ジョウジ</t>
    </rPh>
    <phoneticPr fontId="1"/>
  </si>
  <si>
    <t>力率
割引</t>
    <rPh sb="0" eb="2">
      <t>リキリツ</t>
    </rPh>
    <rPh sb="3" eb="5">
      <t>ワリビキ</t>
    </rPh>
    <phoneticPr fontId="1"/>
  </si>
  <si>
    <t>ライフポート柳津</t>
    <rPh sb="6" eb="8">
      <t>ヤナイヅ</t>
    </rPh>
    <phoneticPr fontId="1"/>
  </si>
  <si>
    <t>R9</t>
    <phoneticPr fontId="1"/>
  </si>
  <si>
    <t>様式第5</t>
    <rPh sb="0" eb="2">
      <t>ヨウシキ</t>
    </rPh>
    <rPh sb="2" eb="3">
      <t>ダイ</t>
    </rPh>
    <phoneticPr fontId="1"/>
  </si>
  <si>
    <t>入札金額算定書</t>
    <rPh sb="0" eb="2">
      <t>ニュウサツ</t>
    </rPh>
    <rPh sb="2" eb="4">
      <t>キンガク</t>
    </rPh>
    <rPh sb="4" eb="6">
      <t>サンテイ</t>
    </rPh>
    <rPh sb="6" eb="7">
      <t>ショ</t>
    </rPh>
    <phoneticPr fontId="1"/>
  </si>
  <si>
    <t>し尿処理施設</t>
    <rPh sb="1" eb="2">
      <t>ニョウ</t>
    </rPh>
    <rPh sb="2" eb="4">
      <t>ショリ</t>
    </rPh>
    <rPh sb="4" eb="6">
      <t>シセツ</t>
    </rPh>
    <phoneticPr fontId="1"/>
  </si>
  <si>
    <t>単価
②</t>
    <phoneticPr fontId="1"/>
  </si>
  <si>
    <t>予定使用
電力量
C</t>
    <rPh sb="0" eb="2">
      <t>ヨテイ</t>
    </rPh>
    <rPh sb="2" eb="4">
      <t>シヨウ</t>
    </rPh>
    <rPh sb="5" eb="8">
      <t>デンリョクリョウ</t>
    </rPh>
    <phoneticPr fontId="1"/>
  </si>
  <si>
    <t xml:space="preserve">
    （kWh）</t>
    <phoneticPr fontId="1"/>
  </si>
  <si>
    <t>契約電力
A</t>
    <rPh sb="0" eb="2">
      <t>ケイヤク</t>
    </rPh>
    <rPh sb="2" eb="4">
      <t>デンリョク</t>
    </rPh>
    <phoneticPr fontId="1"/>
  </si>
  <si>
    <r>
      <t xml:space="preserve">小計
B
</t>
    </r>
    <r>
      <rPr>
        <sz val="10"/>
        <rFont val="ＭＳ Ｐ明朝"/>
        <family val="1"/>
        <charset val="128"/>
      </rPr>
      <t>(A×①×
力率割引）</t>
    </r>
    <rPh sb="0" eb="1">
      <t>ショウ</t>
    </rPh>
    <rPh sb="1" eb="2">
      <t>ケイ</t>
    </rPh>
    <rPh sb="11" eb="15">
      <t>リキリツワリヒ</t>
    </rPh>
    <phoneticPr fontId="1"/>
  </si>
  <si>
    <t>小計
D
(C×②)</t>
    <rPh sb="0" eb="1">
      <t>ショウ</t>
    </rPh>
    <rPh sb="1" eb="2">
      <t>ケイ</t>
    </rPh>
    <phoneticPr fontId="1"/>
  </si>
  <si>
    <t>C
    （kWh）</t>
    <phoneticPr fontId="1"/>
  </si>
  <si>
    <t>計
a1</t>
    <rPh sb="0" eb="1">
      <t>ケイ</t>
    </rPh>
    <phoneticPr fontId="1"/>
  </si>
  <si>
    <t>D
     （kWh）</t>
    <phoneticPr fontId="1"/>
  </si>
  <si>
    <t>(C×②)
　　　　（円）</t>
    <rPh sb="11" eb="12">
      <t>エン</t>
    </rPh>
    <phoneticPr fontId="1"/>
  </si>
  <si>
    <t>計
a2</t>
    <rPh sb="0" eb="1">
      <t>ケイ</t>
    </rPh>
    <phoneticPr fontId="1"/>
  </si>
  <si>
    <t>E
     （kWh）</t>
    <phoneticPr fontId="1"/>
  </si>
  <si>
    <t>(D×③)
　　　　（円）</t>
    <rPh sb="11" eb="12">
      <t>エン</t>
    </rPh>
    <phoneticPr fontId="1"/>
  </si>
  <si>
    <t>計
a3</t>
    <rPh sb="0" eb="1">
      <t>ケイ</t>
    </rPh>
    <phoneticPr fontId="1"/>
  </si>
  <si>
    <t>(E×④)
　　　　（円）</t>
    <rPh sb="11" eb="12">
      <t>エン</t>
    </rPh>
    <phoneticPr fontId="1"/>
  </si>
  <si>
    <t>小計
F
（a1+a2+a3）</t>
    <rPh sb="0" eb="1">
      <t>ショウ</t>
    </rPh>
    <phoneticPr fontId="1"/>
  </si>
  <si>
    <t>月毎の
電気料金合計
G
（B＋F）</t>
    <rPh sb="0" eb="1">
      <t>ツキ</t>
    </rPh>
    <rPh sb="1" eb="2">
      <t>ゴト</t>
    </rPh>
    <rPh sb="4" eb="6">
      <t>デンキ</t>
    </rPh>
    <rPh sb="6" eb="8">
      <t>リョウキン</t>
    </rPh>
    <rPh sb="8" eb="10">
      <t>ゴウケイ</t>
    </rPh>
    <phoneticPr fontId="1"/>
  </si>
  <si>
    <t>電気料金総価
①</t>
    <rPh sb="0" eb="2">
      <t>デンキ</t>
    </rPh>
    <rPh sb="2" eb="4">
      <t>リョウキン</t>
    </rPh>
    <rPh sb="4" eb="5">
      <t>ソウ</t>
    </rPh>
    <rPh sb="5" eb="6">
      <t>カ</t>
    </rPh>
    <phoneticPr fontId="1"/>
  </si>
  <si>
    <r>
      <t>記入上の注意点等
１　入札金額算定書は入札書に添付し、入札書に使用する印鑑で割印を行うこと。
２　</t>
    </r>
    <r>
      <rPr>
        <b/>
        <sz val="11"/>
        <rFont val="ＭＳ Ｐ明朝"/>
        <family val="1"/>
        <charset val="128"/>
      </rPr>
      <t>基本料金単価①、電力量料金単価②③④</t>
    </r>
    <r>
      <rPr>
        <sz val="11"/>
        <rFont val="ＭＳ Ｐ明朝"/>
        <family val="1"/>
        <charset val="128"/>
      </rPr>
      <t>は</t>
    </r>
    <r>
      <rPr>
        <b/>
        <sz val="11"/>
        <rFont val="ＭＳ Ｐ明朝"/>
        <family val="1"/>
        <charset val="128"/>
      </rPr>
      <t>税込単価</t>
    </r>
    <r>
      <rPr>
        <sz val="11"/>
        <rFont val="ＭＳ Ｐ明朝"/>
        <family val="1"/>
        <charset val="128"/>
      </rPr>
      <t>とし、</t>
    </r>
    <r>
      <rPr>
        <b/>
        <sz val="11"/>
        <rFont val="ＭＳ Ｐ明朝"/>
        <family val="1"/>
        <charset val="128"/>
      </rPr>
      <t>小数点第３位を切り捨て</t>
    </r>
    <r>
      <rPr>
        <sz val="11"/>
        <rFont val="ＭＳ Ｐ明朝"/>
        <family val="1"/>
        <charset val="128"/>
      </rPr>
      <t>る。
３　</t>
    </r>
    <r>
      <rPr>
        <b/>
        <sz val="11"/>
        <rFont val="ＭＳ Ｐ明朝"/>
        <family val="1"/>
        <charset val="128"/>
      </rPr>
      <t>基本料金及び電力量料金の小計の端数</t>
    </r>
    <r>
      <rPr>
        <sz val="11"/>
        <rFont val="ＭＳ Ｐ明朝"/>
        <family val="1"/>
        <charset val="128"/>
      </rPr>
      <t>は、</t>
    </r>
    <r>
      <rPr>
        <b/>
        <sz val="11"/>
        <rFont val="ＭＳ Ｐ明朝"/>
        <family val="1"/>
        <charset val="128"/>
      </rPr>
      <t>小数点第３位を切り捨てる</t>
    </r>
    <r>
      <rPr>
        <sz val="11"/>
        <rFont val="ＭＳ Ｐ明朝"/>
        <family val="1"/>
        <charset val="128"/>
      </rPr>
      <t>。
４　</t>
    </r>
    <r>
      <rPr>
        <b/>
        <sz val="11"/>
        <rFont val="ＭＳ Ｐ明朝"/>
        <family val="1"/>
        <charset val="128"/>
      </rPr>
      <t>月毎の電気料金合計Ｇ</t>
    </r>
    <r>
      <rPr>
        <sz val="11"/>
        <rFont val="ＭＳ Ｐ明朝"/>
        <family val="1"/>
        <charset val="128"/>
      </rPr>
      <t>の</t>
    </r>
    <r>
      <rPr>
        <b/>
        <sz val="11"/>
        <rFont val="ＭＳ Ｐ明朝"/>
        <family val="1"/>
        <charset val="128"/>
      </rPr>
      <t>１円未満の端数は切り捨てる</t>
    </r>
    <r>
      <rPr>
        <sz val="11"/>
        <rFont val="ＭＳ Ｐ明朝"/>
        <family val="1"/>
        <charset val="128"/>
      </rPr>
      <t>。
５　</t>
    </r>
    <r>
      <rPr>
        <b/>
        <sz val="11"/>
        <rFont val="ＭＳ Ｐ明朝"/>
        <family val="1"/>
        <charset val="128"/>
      </rPr>
      <t>入札書に記載する金額は、電気料金総価</t>
    </r>
    <r>
      <rPr>
        <sz val="11"/>
        <rFont val="ＭＳ Ｐ明朝"/>
        <family val="1"/>
        <charset val="128"/>
      </rPr>
      <t>（①、②の合計）</t>
    </r>
    <r>
      <rPr>
        <b/>
        <sz val="11"/>
        <rFont val="ＭＳ Ｐ明朝"/>
        <family val="1"/>
        <charset val="128"/>
      </rPr>
      <t>の額</t>
    </r>
    <r>
      <rPr>
        <sz val="11"/>
        <rFont val="ＭＳ Ｐ明朝"/>
        <family val="1"/>
        <charset val="128"/>
      </rPr>
      <t>とする。
６　電力量料金単価には、</t>
    </r>
    <r>
      <rPr>
        <b/>
        <sz val="11"/>
        <rFont val="ＭＳ Ｐ明朝"/>
        <family val="1"/>
        <charset val="128"/>
      </rPr>
      <t>燃料費調整単価及び再生可能エネルギー発電促進賦課金単価を含まない</t>
    </r>
    <r>
      <rPr>
        <sz val="11"/>
        <rFont val="ＭＳ Ｐ明朝"/>
        <family val="1"/>
        <charset val="128"/>
      </rPr>
      <t>。
７　仕様書の注意点を踏まえた記載であれば、入札参加者の需要内容に合わせた様式も可とする。</t>
    </r>
    <phoneticPr fontId="1"/>
  </si>
  <si>
    <t>入札書記載額
（電気料金総価 ①+②）</t>
    <rPh sb="0" eb="4">
      <t>ニュウサツショキ</t>
    </rPh>
    <rPh sb="4" eb="5">
      <t>ノ</t>
    </rPh>
    <rPh sb="5" eb="6">
      <t>ガク</t>
    </rPh>
    <rPh sb="8" eb="10">
      <t>デンキ</t>
    </rPh>
    <rPh sb="10" eb="12">
      <t>リョウキン</t>
    </rPh>
    <rPh sb="12" eb="13">
      <t>ソウ</t>
    </rPh>
    <rPh sb="13" eb="14">
      <t>アタイ</t>
    </rPh>
    <phoneticPr fontId="1"/>
  </si>
  <si>
    <t>電気料金総価
②</t>
    <rPh sb="0" eb="2">
      <t>デンキ</t>
    </rPh>
    <rPh sb="2" eb="4">
      <t>リョウキン</t>
    </rPh>
    <rPh sb="4" eb="5">
      <t>ソウ</t>
    </rPh>
    <rPh sb="5" eb="6">
      <t>カ</t>
    </rPh>
    <phoneticPr fontId="1"/>
  </si>
  <si>
    <r>
      <t>記入上の注意点等
１　入札金額算定書は入札書に添付し、入札書に使用する印鑑で割印を行うこと。
２　</t>
    </r>
    <r>
      <rPr>
        <b/>
        <sz val="11"/>
        <rFont val="ＭＳ Ｐ明朝"/>
        <family val="1"/>
        <charset val="128"/>
      </rPr>
      <t>基本料金単価①、電力量料金単価②</t>
    </r>
    <r>
      <rPr>
        <sz val="11"/>
        <rFont val="ＭＳ Ｐ明朝"/>
        <family val="1"/>
        <charset val="128"/>
      </rPr>
      <t>は</t>
    </r>
    <r>
      <rPr>
        <b/>
        <sz val="11"/>
        <rFont val="ＭＳ Ｐ明朝"/>
        <family val="1"/>
        <charset val="128"/>
      </rPr>
      <t>税込単価</t>
    </r>
    <r>
      <rPr>
        <sz val="11"/>
        <rFont val="ＭＳ Ｐ明朝"/>
        <family val="1"/>
        <charset val="128"/>
      </rPr>
      <t>とし、</t>
    </r>
    <r>
      <rPr>
        <b/>
        <sz val="11"/>
        <rFont val="ＭＳ Ｐ明朝"/>
        <family val="1"/>
        <charset val="128"/>
      </rPr>
      <t>小数点第３位を切り捨て</t>
    </r>
    <r>
      <rPr>
        <sz val="11"/>
        <rFont val="ＭＳ Ｐ明朝"/>
        <family val="1"/>
        <charset val="128"/>
      </rPr>
      <t>る。
３　</t>
    </r>
    <r>
      <rPr>
        <b/>
        <sz val="11"/>
        <rFont val="ＭＳ Ｐ明朝"/>
        <family val="1"/>
        <charset val="128"/>
      </rPr>
      <t>基本料金及び電力量料金の小計の端数</t>
    </r>
    <r>
      <rPr>
        <sz val="11"/>
        <rFont val="ＭＳ Ｐ明朝"/>
        <family val="1"/>
        <charset val="128"/>
      </rPr>
      <t>は、</t>
    </r>
    <r>
      <rPr>
        <b/>
        <sz val="11"/>
        <rFont val="ＭＳ Ｐ明朝"/>
        <family val="1"/>
        <charset val="128"/>
      </rPr>
      <t>小数点第３位を切り捨てる</t>
    </r>
    <r>
      <rPr>
        <sz val="11"/>
        <rFont val="ＭＳ Ｐ明朝"/>
        <family val="1"/>
        <charset val="128"/>
      </rPr>
      <t>。
４　</t>
    </r>
    <r>
      <rPr>
        <b/>
        <sz val="11"/>
        <rFont val="ＭＳ Ｐ明朝"/>
        <family val="1"/>
        <charset val="128"/>
      </rPr>
      <t>月毎の電気料金合計Ｅ</t>
    </r>
    <r>
      <rPr>
        <sz val="11"/>
        <rFont val="ＭＳ Ｐ明朝"/>
        <family val="1"/>
        <charset val="128"/>
      </rPr>
      <t>の</t>
    </r>
    <r>
      <rPr>
        <b/>
        <sz val="11"/>
        <rFont val="ＭＳ Ｐ明朝"/>
        <family val="1"/>
        <charset val="128"/>
      </rPr>
      <t>１円未満の端数は切り捨てる</t>
    </r>
    <r>
      <rPr>
        <sz val="11"/>
        <rFont val="ＭＳ Ｐ明朝"/>
        <family val="1"/>
        <charset val="128"/>
      </rPr>
      <t>。
５　</t>
    </r>
    <r>
      <rPr>
        <b/>
        <sz val="11"/>
        <rFont val="ＭＳ Ｐ明朝"/>
        <family val="1"/>
        <charset val="128"/>
      </rPr>
      <t>入札書に記載する金額は、電気料金総価</t>
    </r>
    <r>
      <rPr>
        <sz val="11"/>
        <rFont val="ＭＳ Ｐ明朝"/>
        <family val="1"/>
        <charset val="128"/>
      </rPr>
      <t>（①、②の合計）</t>
    </r>
    <r>
      <rPr>
        <b/>
        <sz val="11"/>
        <rFont val="ＭＳ Ｐ明朝"/>
        <family val="1"/>
        <charset val="128"/>
      </rPr>
      <t>の額</t>
    </r>
    <r>
      <rPr>
        <sz val="11"/>
        <rFont val="ＭＳ Ｐ明朝"/>
        <family val="1"/>
        <charset val="128"/>
      </rPr>
      <t>とする。
６　電力量料金単価には、</t>
    </r>
    <r>
      <rPr>
        <b/>
        <sz val="11"/>
        <rFont val="ＭＳ Ｐ明朝"/>
        <family val="1"/>
        <charset val="128"/>
      </rPr>
      <t>燃料費調整単価及び再生可能エネルギー発電促進賦課金単価を含まない</t>
    </r>
    <r>
      <rPr>
        <sz val="11"/>
        <rFont val="ＭＳ Ｐ明朝"/>
        <family val="1"/>
        <charset val="128"/>
      </rPr>
      <t>。
７　仕様書の注意点を踏まえた記載であれば、入札参加者の需要内容に合わせた様式も可とする。</t>
    </r>
    <phoneticPr fontId="1"/>
  </si>
  <si>
    <t>（円）</t>
    <phoneticPr fontId="1"/>
  </si>
  <si>
    <t>R10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</si>
</sst>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#,##0.0000_);[Red]\(#,##0.0000\)"/>
    <numFmt numFmtId="177" formatCode="#,##0.0000;[Red]\-#,##0.0000"/>
    <numFmt numFmtId="178" formatCode="#,##0_ "/>
    <numFmt numFmtId="179" formatCode="#,##0_ ;[Red]\-#,##0\ "/>
    <numFmt numFmtId="180" formatCode="\×##0.00"/>
    <numFmt numFmtId="181" formatCode="\×#,##0.00"/>
  </numFmts>
  <fonts count="19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Yu Gothic"/>
      <family val="2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double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38" fontId="2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14" fillId="0" borderId="0">
      <alignment vertical="center"/>
    </xf>
  </cellStyleXfs>
  <cellXfs count="192">
    <xf numFmtId="0" fontId="0" fillId="0" borderId="0" xfId="0"/>
    <xf numFmtId="0" fontId="3" fillId="2" borderId="0" xfId="0" applyFont="1" applyFill="1"/>
    <xf numFmtId="0" fontId="3" fillId="2" borderId="0" xfId="6" applyFont="1" applyFill="1"/>
    <xf numFmtId="0" fontId="9" fillId="2" borderId="0" xfId="6" applyFont="1" applyFill="1"/>
    <xf numFmtId="0" fontId="10" fillId="2" borderId="0" xfId="6" applyFont="1" applyFill="1"/>
    <xf numFmtId="38" fontId="3" fillId="2" borderId="23" xfId="9" applyFont="1" applyFill="1" applyBorder="1" applyAlignment="1" applyProtection="1">
      <alignment horizontal="center"/>
    </xf>
    <xf numFmtId="0" fontId="3" fillId="2" borderId="0" xfId="6" applyFont="1" applyFill="1" applyAlignment="1">
      <alignment horizontal="center" vertical="center" wrapText="1"/>
    </xf>
    <xf numFmtId="38" fontId="6" fillId="2" borderId="33" xfId="9" applyFont="1" applyFill="1" applyBorder="1" applyAlignment="1" applyProtection="1">
      <alignment horizontal="right"/>
    </xf>
    <xf numFmtId="0" fontId="3" fillId="2" borderId="0" xfId="6" applyFont="1" applyFill="1" applyAlignment="1">
      <alignment horizontal="right"/>
    </xf>
    <xf numFmtId="38" fontId="6" fillId="2" borderId="32" xfId="9" applyFont="1" applyFill="1" applyBorder="1" applyAlignment="1" applyProtection="1">
      <alignment horizontal="center" vertical="center" wrapText="1"/>
    </xf>
    <xf numFmtId="0" fontId="2" fillId="2" borderId="0" xfId="6" applyFill="1"/>
    <xf numFmtId="38" fontId="3" fillId="2" borderId="23" xfId="9" applyFont="1" applyFill="1" applyBorder="1" applyAlignment="1" applyProtection="1">
      <alignment horizontal="right" vertical="center"/>
    </xf>
    <xf numFmtId="38" fontId="6" fillId="2" borderId="30" xfId="9" applyFont="1" applyFill="1" applyBorder="1" applyAlignment="1" applyProtection="1">
      <alignment horizontal="right" vertical="center"/>
    </xf>
    <xf numFmtId="0" fontId="3" fillId="0" borderId="0" xfId="6" applyFont="1" applyAlignment="1">
      <alignment horizontal="center" vertical="center"/>
    </xf>
    <xf numFmtId="3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38" fontId="13" fillId="0" borderId="0" xfId="1" applyFont="1" applyBorder="1" applyAlignment="1">
      <alignment vertical="center"/>
    </xf>
    <xf numFmtId="3" fontId="13" fillId="0" borderId="0" xfId="6" applyNumberFormat="1" applyFont="1" applyAlignment="1">
      <alignment vertical="center"/>
    </xf>
    <xf numFmtId="0" fontId="7" fillId="2" borderId="0" xfId="6" applyFont="1" applyFill="1" applyAlignment="1">
      <alignment horizontal="left"/>
    </xf>
    <xf numFmtId="38" fontId="3" fillId="2" borderId="36" xfId="9" applyFont="1" applyFill="1" applyBorder="1" applyAlignment="1" applyProtection="1">
      <alignment horizontal="center"/>
    </xf>
    <xf numFmtId="38" fontId="3" fillId="2" borderId="14" xfId="9" applyFont="1" applyFill="1" applyBorder="1" applyAlignment="1" applyProtection="1">
      <alignment horizontal="right" vertical="center" shrinkToFit="1"/>
    </xf>
    <xf numFmtId="38" fontId="3" fillId="2" borderId="36" xfId="9" applyFont="1" applyFill="1" applyBorder="1" applyAlignment="1" applyProtection="1">
      <alignment horizontal="right" vertical="center"/>
    </xf>
    <xf numFmtId="38" fontId="3" fillId="2" borderId="44" xfId="9" applyFont="1" applyFill="1" applyBorder="1" applyAlignment="1" applyProtection="1">
      <alignment horizontal="right" vertical="center"/>
    </xf>
    <xf numFmtId="38" fontId="3" fillId="2" borderId="10" xfId="9" applyFont="1" applyFill="1" applyBorder="1" applyAlignment="1" applyProtection="1">
      <alignment horizontal="right" vertical="center" shrinkToFit="1"/>
    </xf>
    <xf numFmtId="38" fontId="3" fillId="2" borderId="50" xfId="9" applyFont="1" applyFill="1" applyBorder="1" applyAlignment="1" applyProtection="1">
      <alignment horizontal="center"/>
    </xf>
    <xf numFmtId="177" fontId="3" fillId="2" borderId="0" xfId="1" applyNumberFormat="1" applyFont="1" applyFill="1" applyBorder="1" applyAlignment="1" applyProtection="1">
      <alignment horizontal="right" shrinkToFit="1"/>
    </xf>
    <xf numFmtId="40" fontId="3" fillId="2" borderId="3" xfId="9" applyNumberFormat="1" applyFont="1" applyFill="1" applyBorder="1" applyAlignment="1" applyProtection="1">
      <alignment horizontal="right" shrinkToFit="1"/>
    </xf>
    <xf numFmtId="38" fontId="3" fillId="0" borderId="42" xfId="9" applyFont="1" applyFill="1" applyBorder="1" applyAlignment="1" applyProtection="1">
      <alignment horizontal="right"/>
    </xf>
    <xf numFmtId="40" fontId="3" fillId="0" borderId="12" xfId="1" applyNumberFormat="1" applyFont="1" applyFill="1" applyBorder="1" applyAlignment="1" applyProtection="1">
      <alignment horizontal="right" shrinkToFit="1"/>
    </xf>
    <xf numFmtId="40" fontId="3" fillId="0" borderId="9" xfId="1" applyNumberFormat="1" applyFont="1" applyFill="1" applyBorder="1" applyAlignment="1" applyProtection="1">
      <alignment horizontal="right" shrinkToFit="1"/>
    </xf>
    <xf numFmtId="40" fontId="3" fillId="0" borderId="1" xfId="1" applyNumberFormat="1" applyFont="1" applyFill="1" applyBorder="1" applyAlignment="1" applyProtection="1">
      <alignment horizontal="right" shrinkToFit="1"/>
    </xf>
    <xf numFmtId="38" fontId="3" fillId="0" borderId="21" xfId="9" applyFont="1" applyFill="1" applyBorder="1" applyAlignment="1" applyProtection="1">
      <alignment horizontal="right"/>
    </xf>
    <xf numFmtId="40" fontId="3" fillId="0" borderId="43" xfId="1" applyNumberFormat="1" applyFont="1" applyFill="1" applyBorder="1" applyAlignment="1" applyProtection="1">
      <alignment horizontal="right" shrinkToFit="1"/>
    </xf>
    <xf numFmtId="40" fontId="3" fillId="0" borderId="46" xfId="1" applyNumberFormat="1" applyFont="1" applyFill="1" applyBorder="1" applyAlignment="1" applyProtection="1">
      <alignment horizontal="right" shrinkToFit="1"/>
    </xf>
    <xf numFmtId="38" fontId="3" fillId="0" borderId="23" xfId="9" applyFont="1" applyFill="1" applyBorder="1" applyAlignment="1" applyProtection="1">
      <alignment horizontal="center"/>
    </xf>
    <xf numFmtId="38" fontId="3" fillId="0" borderId="36" xfId="9" applyFont="1" applyFill="1" applyBorder="1" applyAlignment="1" applyProtection="1">
      <alignment horizontal="center"/>
    </xf>
    <xf numFmtId="38" fontId="3" fillId="0" borderId="50" xfId="9" applyFont="1" applyFill="1" applyBorder="1" applyAlignment="1" applyProtection="1">
      <alignment horizontal="center"/>
    </xf>
    <xf numFmtId="38" fontId="3" fillId="0" borderId="10" xfId="9" applyFont="1" applyFill="1" applyBorder="1" applyAlignment="1" applyProtection="1">
      <alignment horizontal="right" vertical="center" shrinkToFit="1"/>
    </xf>
    <xf numFmtId="38" fontId="3" fillId="0" borderId="23" xfId="9" applyFont="1" applyFill="1" applyBorder="1" applyAlignment="1" applyProtection="1">
      <alignment horizontal="right" vertical="center"/>
    </xf>
    <xf numFmtId="38" fontId="3" fillId="0" borderId="36" xfId="9" applyFont="1" applyFill="1" applyBorder="1" applyAlignment="1" applyProtection="1">
      <alignment horizontal="right" vertical="center"/>
    </xf>
    <xf numFmtId="38" fontId="3" fillId="0" borderId="22" xfId="9" applyFont="1" applyFill="1" applyBorder="1" applyAlignment="1" applyProtection="1">
      <alignment horizontal="right"/>
    </xf>
    <xf numFmtId="40" fontId="3" fillId="0" borderId="3" xfId="1" applyNumberFormat="1" applyFont="1" applyFill="1" applyBorder="1" applyAlignment="1" applyProtection="1">
      <alignment horizontal="right" shrinkToFit="1"/>
    </xf>
    <xf numFmtId="40" fontId="3" fillId="0" borderId="45" xfId="1" applyNumberFormat="1" applyFont="1" applyFill="1" applyBorder="1" applyAlignment="1" applyProtection="1">
      <alignment horizontal="right" shrinkToFit="1"/>
    </xf>
    <xf numFmtId="0" fontId="15" fillId="2" borderId="0" xfId="6" applyFont="1" applyFill="1"/>
    <xf numFmtId="0" fontId="7" fillId="2" borderId="0" xfId="6" applyFont="1" applyFill="1"/>
    <xf numFmtId="0" fontId="16" fillId="2" borderId="0" xfId="7" applyFont="1" applyFill="1" applyAlignment="1">
      <alignment horizontal="left"/>
    </xf>
    <xf numFmtId="0" fontId="16" fillId="2" borderId="0" xfId="6" applyFont="1" applyFill="1" applyAlignment="1">
      <alignment horizontal="left"/>
    </xf>
    <xf numFmtId="0" fontId="5" fillId="0" borderId="0" xfId="8" applyFont="1" applyAlignment="1">
      <alignment vertical="center" wrapText="1"/>
    </xf>
    <xf numFmtId="0" fontId="5" fillId="0" borderId="0" xfId="8" applyFont="1" applyAlignment="1">
      <alignment horizontal="left" vertical="center" wrapText="1"/>
    </xf>
    <xf numFmtId="0" fontId="7" fillId="2" borderId="0" xfId="7" applyFont="1" applyFill="1" applyAlignment="1">
      <alignment horizontal="left"/>
    </xf>
    <xf numFmtId="0" fontId="8" fillId="0" borderId="0" xfId="8" applyFont="1" applyAlignment="1">
      <alignment horizontal="left" vertical="center" wrapText="1"/>
    </xf>
    <xf numFmtId="0" fontId="3" fillId="0" borderId="38" xfId="8" applyFont="1" applyBorder="1" applyAlignment="1">
      <alignment horizontal="right" vertical="center" wrapText="1"/>
    </xf>
    <xf numFmtId="0" fontId="3" fillId="0" borderId="38" xfId="6" applyFont="1" applyBorder="1"/>
    <xf numFmtId="0" fontId="3" fillId="0" borderId="0" xfId="6" applyFont="1"/>
    <xf numFmtId="0" fontId="3" fillId="2" borderId="1" xfId="6" applyFont="1" applyFill="1" applyBorder="1" applyAlignment="1">
      <alignment horizontal="center" vertical="center"/>
    </xf>
    <xf numFmtId="0" fontId="3" fillId="2" borderId="3" xfId="6" applyFont="1" applyFill="1" applyBorder="1" applyAlignment="1">
      <alignment horizontal="center" vertical="center"/>
    </xf>
    <xf numFmtId="0" fontId="3" fillId="2" borderId="5" xfId="6" applyFont="1" applyFill="1" applyBorder="1" applyAlignment="1">
      <alignment horizontal="center" vertical="center" wrapText="1"/>
    </xf>
    <xf numFmtId="0" fontId="3" fillId="2" borderId="4" xfId="6" applyFont="1" applyFill="1" applyBorder="1" applyAlignment="1">
      <alignment horizontal="center" vertical="center" wrapText="1"/>
    </xf>
    <xf numFmtId="0" fontId="3" fillId="2" borderId="8" xfId="6" applyFont="1" applyFill="1" applyBorder="1" applyAlignment="1">
      <alignment horizontal="center" wrapText="1"/>
    </xf>
    <xf numFmtId="0" fontId="3" fillId="2" borderId="34" xfId="6" applyFont="1" applyFill="1" applyBorder="1" applyAlignment="1">
      <alignment horizontal="center" wrapText="1"/>
    </xf>
    <xf numFmtId="0" fontId="3" fillId="2" borderId="4" xfId="6" applyFont="1" applyFill="1" applyBorder="1" applyAlignment="1">
      <alignment horizontal="center" wrapText="1"/>
    </xf>
    <xf numFmtId="0" fontId="3" fillId="2" borderId="9" xfId="6" applyFont="1" applyFill="1" applyBorder="1" applyAlignment="1">
      <alignment horizontal="right"/>
    </xf>
    <xf numFmtId="0" fontId="3" fillId="2" borderId="17" xfId="6" applyFont="1" applyFill="1" applyBorder="1" applyAlignment="1">
      <alignment horizontal="right"/>
    </xf>
    <xf numFmtId="9" fontId="3" fillId="2" borderId="14" xfId="6" applyNumberFormat="1" applyFont="1" applyFill="1" applyBorder="1"/>
    <xf numFmtId="0" fontId="3" fillId="2" borderId="10" xfId="6" applyFont="1" applyFill="1" applyBorder="1" applyAlignment="1">
      <alignment horizontal="center" vertical="center" wrapText="1"/>
    </xf>
    <xf numFmtId="0" fontId="3" fillId="2" borderId="9" xfId="6" applyFont="1" applyFill="1" applyBorder="1" applyAlignment="1">
      <alignment horizontal="center" wrapText="1"/>
    </xf>
    <xf numFmtId="0" fontId="3" fillId="2" borderId="14" xfId="6" applyFont="1" applyFill="1" applyBorder="1" applyAlignment="1">
      <alignment horizontal="center" vertical="center" wrapText="1"/>
    </xf>
    <xf numFmtId="176" fontId="3" fillId="2" borderId="11" xfId="6" applyNumberFormat="1" applyFont="1" applyFill="1" applyBorder="1" applyAlignment="1">
      <alignment horizontal="right"/>
    </xf>
    <xf numFmtId="0" fontId="3" fillId="2" borderId="10" xfId="6" applyFont="1" applyFill="1" applyBorder="1" applyAlignment="1">
      <alignment horizontal="right"/>
    </xf>
    <xf numFmtId="0" fontId="6" fillId="2" borderId="3" xfId="6" applyFont="1" applyFill="1" applyBorder="1" applyAlignment="1">
      <alignment horizontal="center"/>
    </xf>
    <xf numFmtId="178" fontId="0" fillId="0" borderId="2" xfId="0" applyNumberFormat="1" applyBorder="1"/>
    <xf numFmtId="178" fontId="0" fillId="0" borderId="3" xfId="0" applyNumberFormat="1" applyBorder="1"/>
    <xf numFmtId="0" fontId="6" fillId="2" borderId="45" xfId="6" applyFont="1" applyFill="1" applyBorder="1" applyAlignment="1">
      <alignment horizontal="center"/>
    </xf>
    <xf numFmtId="178" fontId="0" fillId="0" borderId="47" xfId="0" applyNumberFormat="1" applyBorder="1"/>
    <xf numFmtId="178" fontId="0" fillId="0" borderId="45" xfId="0" applyNumberFormat="1" applyBorder="1"/>
    <xf numFmtId="0" fontId="3" fillId="2" borderId="9" xfId="6" applyFont="1" applyFill="1" applyBorder="1" applyAlignment="1">
      <alignment horizontal="center" vertical="center"/>
    </xf>
    <xf numFmtId="0" fontId="3" fillId="2" borderId="10" xfId="6" applyFont="1" applyFill="1" applyBorder="1"/>
    <xf numFmtId="0" fontId="2" fillId="2" borderId="31" xfId="6" applyFill="1" applyBorder="1" applyAlignment="1">
      <alignment horizontal="right"/>
    </xf>
    <xf numFmtId="0" fontId="6" fillId="2" borderId="0" xfId="6" applyFont="1" applyFill="1"/>
    <xf numFmtId="0" fontId="11" fillId="2" borderId="0" xfId="7" applyFont="1" applyFill="1" applyAlignment="1">
      <alignment horizontal="left" vertical="top" wrapText="1"/>
    </xf>
    <xf numFmtId="0" fontId="2" fillId="2" borderId="0" xfId="6" applyFill="1" applyAlignment="1">
      <alignment horizontal="right"/>
    </xf>
    <xf numFmtId="9" fontId="12" fillId="2" borderId="0" xfId="6" applyNumberFormat="1" applyFont="1" applyFill="1" applyAlignment="1">
      <alignment horizontal="left"/>
    </xf>
    <xf numFmtId="40" fontId="3" fillId="0" borderId="24" xfId="1" applyNumberFormat="1" applyFont="1" applyFill="1" applyBorder="1" applyAlignment="1" applyProtection="1">
      <alignment horizontal="right"/>
      <protection locked="0"/>
    </xf>
    <xf numFmtId="40" fontId="3" fillId="0" borderId="25" xfId="1" applyNumberFormat="1" applyFont="1" applyFill="1" applyBorder="1" applyAlignment="1" applyProtection="1">
      <alignment horizontal="right"/>
      <protection locked="0"/>
    </xf>
    <xf numFmtId="40" fontId="3" fillId="0" borderId="28" xfId="1" applyNumberFormat="1" applyFont="1" applyFill="1" applyBorder="1" applyAlignment="1" applyProtection="1">
      <alignment horizontal="right"/>
      <protection locked="0"/>
    </xf>
    <xf numFmtId="40" fontId="3" fillId="0" borderId="26" xfId="1" applyNumberFormat="1" applyFont="1" applyFill="1" applyBorder="1" applyAlignment="1" applyProtection="1">
      <alignment horizontal="right"/>
      <protection locked="0"/>
    </xf>
    <xf numFmtId="40" fontId="3" fillId="0" borderId="24" xfId="9" applyNumberFormat="1" applyFont="1" applyFill="1" applyBorder="1" applyAlignment="1" applyProtection="1">
      <alignment horizontal="right"/>
      <protection locked="0"/>
    </xf>
    <xf numFmtId="40" fontId="3" fillId="0" borderId="26" xfId="9" applyNumberFormat="1" applyFont="1" applyFill="1" applyBorder="1" applyAlignment="1" applyProtection="1">
      <alignment horizontal="right"/>
      <protection locked="0"/>
    </xf>
    <xf numFmtId="40" fontId="3" fillId="0" borderId="28" xfId="9" applyNumberFormat="1" applyFont="1" applyFill="1" applyBorder="1" applyAlignment="1" applyProtection="1">
      <alignment horizontal="right"/>
      <protection locked="0"/>
    </xf>
    <xf numFmtId="0" fontId="3" fillId="0" borderId="0" xfId="6" applyFont="1" applyAlignment="1">
      <alignment horizontal="center"/>
    </xf>
    <xf numFmtId="40" fontId="3" fillId="0" borderId="0" xfId="1" applyNumberFormat="1" applyFont="1" applyFill="1" applyBorder="1" applyProtection="1"/>
    <xf numFmtId="40" fontId="3" fillId="0" borderId="0" xfId="1" applyNumberFormat="1" applyFont="1" applyFill="1" applyBorder="1" applyProtection="1">
      <protection locked="0"/>
    </xf>
    <xf numFmtId="9" fontId="2" fillId="2" borderId="0" xfId="6" applyNumberFormat="1" applyFill="1" applyAlignment="1">
      <alignment horizontal="left"/>
    </xf>
    <xf numFmtId="40" fontId="3" fillId="0" borderId="27" xfId="1" applyNumberFormat="1" applyFont="1" applyFill="1" applyBorder="1" applyAlignment="1" applyProtection="1">
      <alignment horizontal="right"/>
      <protection locked="0"/>
    </xf>
    <xf numFmtId="40" fontId="3" fillId="2" borderId="26" xfId="1" applyNumberFormat="1" applyFont="1" applyFill="1" applyBorder="1" applyAlignment="1" applyProtection="1">
      <alignment horizontal="right"/>
      <protection locked="0"/>
    </xf>
    <xf numFmtId="0" fontId="3" fillId="2" borderId="0" xfId="6" applyFont="1" applyFill="1" applyAlignment="1">
      <alignment horizontal="center" wrapText="1"/>
    </xf>
    <xf numFmtId="0" fontId="3" fillId="2" borderId="34" xfId="6" applyFont="1" applyFill="1" applyBorder="1" applyAlignment="1">
      <alignment horizontal="center" vertical="center" wrapText="1"/>
    </xf>
    <xf numFmtId="0" fontId="3" fillId="2" borderId="17" xfId="6" applyFont="1" applyFill="1" applyBorder="1" applyAlignment="1">
      <alignment horizontal="center" wrapText="1"/>
    </xf>
    <xf numFmtId="0" fontId="3" fillId="2" borderId="17" xfId="6" applyFont="1" applyFill="1" applyBorder="1" applyAlignment="1">
      <alignment horizontal="center"/>
    </xf>
    <xf numFmtId="0" fontId="3" fillId="2" borderId="49" xfId="6" applyFont="1" applyFill="1" applyBorder="1" applyAlignment="1">
      <alignment horizontal="center" vertical="center" wrapText="1"/>
    </xf>
    <xf numFmtId="0" fontId="5" fillId="0" borderId="0" xfId="8" applyFont="1" applyAlignment="1">
      <alignment horizontal="right" vertical="center" wrapText="1"/>
    </xf>
    <xf numFmtId="0" fontId="3" fillId="0" borderId="0" xfId="0" applyFont="1"/>
    <xf numFmtId="0" fontId="6" fillId="0" borderId="0" xfId="6" applyFont="1" applyAlignment="1">
      <alignment vertical="center" wrapText="1"/>
    </xf>
    <xf numFmtId="0" fontId="3" fillId="0" borderId="0" xfId="6" applyFont="1" applyAlignment="1">
      <alignment horizontal="center" vertical="center" wrapText="1"/>
    </xf>
    <xf numFmtId="0" fontId="6" fillId="0" borderId="0" xfId="6" applyFont="1" applyAlignment="1">
      <alignment horizontal="center" vertical="center"/>
    </xf>
    <xf numFmtId="178" fontId="6" fillId="0" borderId="0" xfId="6" applyNumberFormat="1" applyFont="1" applyAlignment="1">
      <alignment vertical="center"/>
    </xf>
    <xf numFmtId="3" fontId="6" fillId="0" borderId="0" xfId="6" applyNumberFormat="1" applyFont="1" applyAlignment="1">
      <alignment vertical="center"/>
    </xf>
    <xf numFmtId="0" fontId="9" fillId="0" borderId="0" xfId="6" applyFont="1"/>
    <xf numFmtId="177" fontId="3" fillId="0" borderId="0" xfId="9" applyNumberFormat="1" applyFont="1" applyFill="1" applyBorder="1" applyAlignment="1" applyProtection="1">
      <alignment horizontal="right"/>
    </xf>
    <xf numFmtId="177" fontId="3" fillId="0" borderId="0" xfId="1" applyNumberFormat="1" applyFont="1" applyFill="1" applyBorder="1" applyAlignment="1" applyProtection="1">
      <alignment horizontal="right"/>
      <protection locked="0"/>
    </xf>
    <xf numFmtId="177" fontId="5" fillId="0" borderId="0" xfId="9" applyNumberFormat="1" applyFont="1" applyFill="1" applyBorder="1" applyAlignment="1" applyProtection="1">
      <alignment shrinkToFit="1"/>
    </xf>
    <xf numFmtId="38" fontId="3" fillId="2" borderId="17" xfId="9" applyFont="1" applyFill="1" applyBorder="1" applyAlignment="1" applyProtection="1"/>
    <xf numFmtId="38" fontId="3" fillId="2" borderId="0" xfId="9" applyFont="1" applyFill="1" applyBorder="1" applyAlignment="1" applyProtection="1"/>
    <xf numFmtId="38" fontId="6" fillId="2" borderId="0" xfId="9" applyFont="1" applyFill="1" applyBorder="1" applyAlignment="1" applyProtection="1">
      <alignment horizontal="right"/>
    </xf>
    <xf numFmtId="38" fontId="6" fillId="2" borderId="41" xfId="9" applyFont="1" applyFill="1" applyBorder="1" applyAlignment="1" applyProtection="1">
      <alignment horizontal="center" vertical="center" wrapText="1"/>
    </xf>
    <xf numFmtId="0" fontId="3" fillId="0" borderId="0" xfId="8" applyFont="1" applyAlignment="1">
      <alignment horizontal="right" vertical="center" wrapText="1"/>
    </xf>
    <xf numFmtId="0" fontId="3" fillId="2" borderId="56" xfId="6" applyFont="1" applyFill="1" applyBorder="1" applyAlignment="1">
      <alignment horizontal="right"/>
    </xf>
    <xf numFmtId="0" fontId="6" fillId="2" borderId="14" xfId="6" applyFont="1" applyFill="1" applyBorder="1" applyAlignment="1">
      <alignment horizontal="center"/>
    </xf>
    <xf numFmtId="178" fontId="0" fillId="0" borderId="10" xfId="0" applyNumberFormat="1" applyBorder="1"/>
    <xf numFmtId="38" fontId="6" fillId="2" borderId="56" xfId="6" applyNumberFormat="1" applyFont="1" applyFill="1" applyBorder="1" applyAlignment="1">
      <alignment horizontal="right" shrinkToFit="1"/>
    </xf>
    <xf numFmtId="38" fontId="6" fillId="2" borderId="57" xfId="6" applyNumberFormat="1" applyFont="1" applyFill="1" applyBorder="1" applyAlignment="1">
      <alignment horizontal="right" shrinkToFit="1"/>
    </xf>
    <xf numFmtId="178" fontId="0" fillId="0" borderId="16" xfId="0" applyNumberFormat="1" applyBorder="1"/>
    <xf numFmtId="178" fontId="0" fillId="0" borderId="9" xfId="0" applyNumberFormat="1" applyBorder="1"/>
    <xf numFmtId="178" fontId="0" fillId="0" borderId="1" xfId="0" applyNumberFormat="1" applyBorder="1"/>
    <xf numFmtId="38" fontId="6" fillId="2" borderId="53" xfId="6" applyNumberFormat="1" applyFont="1" applyFill="1" applyBorder="1" applyAlignment="1">
      <alignment horizontal="right" shrinkToFit="1"/>
    </xf>
    <xf numFmtId="0" fontId="3" fillId="2" borderId="8" xfId="6" applyFont="1" applyFill="1" applyBorder="1" applyAlignment="1">
      <alignment horizontal="center" vertical="center" wrapText="1"/>
    </xf>
    <xf numFmtId="0" fontId="3" fillId="2" borderId="11" xfId="6" applyFont="1" applyFill="1" applyBorder="1" applyAlignment="1">
      <alignment horizontal="right" wrapText="1"/>
    </xf>
    <xf numFmtId="0" fontId="3" fillId="2" borderId="9" xfId="6" applyFont="1" applyFill="1" applyBorder="1" applyAlignment="1">
      <alignment horizontal="right" wrapText="1"/>
    </xf>
    <xf numFmtId="0" fontId="3" fillId="2" borderId="6" xfId="6" applyFont="1" applyFill="1" applyBorder="1" applyAlignment="1">
      <alignment horizontal="right" wrapText="1"/>
    </xf>
    <xf numFmtId="40" fontId="6" fillId="2" borderId="12" xfId="1" applyNumberFormat="1" applyFont="1" applyFill="1" applyBorder="1" applyAlignment="1" applyProtection="1">
      <alignment horizontal="right" shrinkToFit="1"/>
    </xf>
    <xf numFmtId="40" fontId="6" fillId="2" borderId="43" xfId="1" applyNumberFormat="1" applyFont="1" applyFill="1" applyBorder="1" applyAlignment="1" applyProtection="1">
      <alignment horizontal="right" shrinkToFit="1"/>
    </xf>
    <xf numFmtId="38" fontId="6" fillId="2" borderId="2" xfId="6" applyNumberFormat="1" applyFont="1" applyFill="1" applyBorder="1" applyAlignment="1">
      <alignment horizontal="right" shrinkToFit="1"/>
    </xf>
    <xf numFmtId="0" fontId="3" fillId="2" borderId="1" xfId="6" applyFont="1" applyFill="1" applyBorder="1" applyAlignment="1">
      <alignment horizontal="center" vertical="center"/>
    </xf>
    <xf numFmtId="0" fontId="3" fillId="2" borderId="2" xfId="6" applyFont="1" applyFill="1" applyBorder="1"/>
    <xf numFmtId="0" fontId="3" fillId="2" borderId="1" xfId="6" applyFont="1" applyFill="1" applyBorder="1"/>
    <xf numFmtId="0" fontId="3" fillId="2" borderId="3" xfId="6" applyFont="1" applyFill="1" applyBorder="1" applyAlignment="1">
      <alignment horizontal="center" vertical="center"/>
    </xf>
    <xf numFmtId="0" fontId="3" fillId="2" borderId="12" xfId="6" applyFont="1" applyFill="1" applyBorder="1" applyAlignment="1">
      <alignment horizontal="center" vertical="center"/>
    </xf>
    <xf numFmtId="0" fontId="3" fillId="2" borderId="16" xfId="6" applyFont="1" applyFill="1" applyBorder="1" applyAlignment="1">
      <alignment horizontal="center" vertical="center"/>
    </xf>
    <xf numFmtId="0" fontId="3" fillId="2" borderId="20" xfId="6" applyFont="1" applyFill="1" applyBorder="1" applyAlignment="1">
      <alignment horizontal="center" vertical="center"/>
    </xf>
    <xf numFmtId="0" fontId="3" fillId="2" borderId="4" xfId="6" applyFont="1" applyFill="1" applyBorder="1" applyAlignment="1">
      <alignment horizontal="center" vertical="center"/>
    </xf>
    <xf numFmtId="0" fontId="3" fillId="2" borderId="7" xfId="6" applyFont="1" applyFill="1" applyBorder="1" applyAlignment="1">
      <alignment horizontal="center" vertical="center"/>
    </xf>
    <xf numFmtId="0" fontId="3" fillId="2" borderId="14" xfId="6" applyFont="1" applyFill="1" applyBorder="1" applyAlignment="1">
      <alignment horizontal="center" vertical="center"/>
    </xf>
    <xf numFmtId="0" fontId="3" fillId="2" borderId="0" xfId="7" applyFont="1" applyFill="1" applyAlignment="1">
      <alignment horizontal="left" vertical="top" wrapText="1"/>
    </xf>
    <xf numFmtId="0" fontId="2" fillId="2" borderId="30" xfId="6" applyFill="1" applyBorder="1" applyAlignment="1">
      <alignment horizontal="center" vertical="center" wrapText="1"/>
    </xf>
    <xf numFmtId="0" fontId="0" fillId="2" borderId="40" xfId="6" applyFont="1" applyFill="1" applyBorder="1" applyAlignment="1">
      <alignment horizontal="center" vertical="center"/>
    </xf>
    <xf numFmtId="38" fontId="3" fillId="0" borderId="19" xfId="9" applyFont="1" applyFill="1" applyBorder="1" applyAlignment="1" applyProtection="1">
      <alignment horizontal="center"/>
    </xf>
    <xf numFmtId="38" fontId="3" fillId="0" borderId="18" xfId="9" applyFont="1" applyFill="1" applyBorder="1" applyAlignment="1" applyProtection="1">
      <alignment horizontal="center"/>
    </xf>
    <xf numFmtId="38" fontId="3" fillId="0" borderId="36" xfId="9" applyFont="1" applyFill="1" applyBorder="1" applyAlignment="1" applyProtection="1">
      <alignment horizontal="center"/>
    </xf>
    <xf numFmtId="38" fontId="3" fillId="0" borderId="35" xfId="9" applyFont="1" applyFill="1" applyBorder="1" applyAlignment="1" applyProtection="1">
      <alignment horizontal="center"/>
    </xf>
    <xf numFmtId="0" fontId="3" fillId="2" borderId="19" xfId="9" applyNumberFormat="1" applyFont="1" applyFill="1" applyBorder="1" applyAlignment="1" applyProtection="1">
      <alignment horizontal="center" shrinkToFit="1"/>
    </xf>
    <xf numFmtId="0" fontId="3" fillId="2" borderId="18" xfId="9" applyNumberFormat="1" applyFont="1" applyFill="1" applyBorder="1" applyAlignment="1" applyProtection="1">
      <alignment horizontal="center" shrinkToFit="1"/>
    </xf>
    <xf numFmtId="0" fontId="3" fillId="2" borderId="36" xfId="9" applyNumberFormat="1" applyFont="1" applyFill="1" applyBorder="1" applyAlignment="1" applyProtection="1">
      <alignment horizontal="center" shrinkToFit="1"/>
    </xf>
    <xf numFmtId="0" fontId="3" fillId="0" borderId="19" xfId="6" applyFont="1" applyBorder="1" applyAlignment="1">
      <alignment horizontal="center"/>
    </xf>
    <xf numFmtId="0" fontId="3" fillId="0" borderId="18" xfId="6" applyFont="1" applyBorder="1" applyAlignment="1">
      <alignment horizontal="center"/>
    </xf>
    <xf numFmtId="0" fontId="3" fillId="0" borderId="15" xfId="6" applyFont="1" applyBorder="1" applyAlignment="1">
      <alignment horizontal="center"/>
    </xf>
    <xf numFmtId="0" fontId="3" fillId="0" borderId="37" xfId="6" applyFont="1" applyBorder="1" applyAlignment="1">
      <alignment horizontal="center"/>
    </xf>
    <xf numFmtId="0" fontId="3" fillId="2" borderId="15" xfId="9" applyNumberFormat="1" applyFont="1" applyFill="1" applyBorder="1" applyAlignment="1" applyProtection="1">
      <alignment horizontal="center" shrinkToFit="1"/>
    </xf>
    <xf numFmtId="179" fontId="17" fillId="2" borderId="40" xfId="9" applyNumberFormat="1" applyFont="1" applyFill="1" applyBorder="1" applyAlignment="1" applyProtection="1">
      <alignment horizontal="right" vertical="center"/>
    </xf>
    <xf numFmtId="179" fontId="17" fillId="2" borderId="41" xfId="9" applyNumberFormat="1" applyFont="1" applyFill="1" applyBorder="1" applyAlignment="1" applyProtection="1">
      <alignment horizontal="right" vertical="center"/>
    </xf>
    <xf numFmtId="181" fontId="3" fillId="0" borderId="51" xfId="9" applyNumberFormat="1" applyFont="1" applyFill="1" applyBorder="1" applyAlignment="1" applyProtection="1">
      <alignment horizontal="center" vertical="center" shrinkToFit="1"/>
    </xf>
    <xf numFmtId="181" fontId="3" fillId="0" borderId="39" xfId="9" applyNumberFormat="1" applyFont="1" applyFill="1" applyBorder="1" applyAlignment="1" applyProtection="1">
      <alignment horizontal="center" vertical="center" shrinkToFit="1"/>
    </xf>
    <xf numFmtId="181" fontId="3" fillId="0" borderId="52" xfId="9" applyNumberFormat="1" applyFont="1" applyFill="1" applyBorder="1" applyAlignment="1" applyProtection="1">
      <alignment horizontal="center" vertical="center" shrinkToFit="1"/>
    </xf>
    <xf numFmtId="0" fontId="3" fillId="0" borderId="4" xfId="6" applyFont="1" applyBorder="1" applyAlignment="1">
      <alignment horizontal="center" vertical="center"/>
    </xf>
    <xf numFmtId="0" fontId="3" fillId="0" borderId="13" xfId="6" applyFont="1" applyBorder="1" applyAlignment="1">
      <alignment horizontal="center" vertical="center"/>
    </xf>
    <xf numFmtId="0" fontId="3" fillId="0" borderId="0" xfId="6" applyFont="1" applyAlignment="1">
      <alignment horizontal="center"/>
    </xf>
    <xf numFmtId="0" fontId="3" fillId="2" borderId="0" xfId="6" applyFont="1" applyFill="1" applyAlignment="1">
      <alignment horizontal="center" wrapText="1"/>
    </xf>
    <xf numFmtId="0" fontId="3" fillId="2" borderId="5" xfId="6" applyFont="1" applyFill="1" applyBorder="1" applyAlignment="1">
      <alignment horizontal="center" vertical="center" wrapText="1"/>
    </xf>
    <xf numFmtId="0" fontId="3" fillId="2" borderId="34" xfId="6" applyFont="1" applyFill="1" applyBorder="1" applyAlignment="1">
      <alignment horizontal="center" vertical="center" wrapText="1"/>
    </xf>
    <xf numFmtId="0" fontId="3" fillId="2" borderId="48" xfId="6" applyFont="1" applyFill="1" applyBorder="1" applyAlignment="1">
      <alignment horizontal="center" vertical="center" wrapText="1"/>
    </xf>
    <xf numFmtId="0" fontId="3" fillId="2" borderId="8" xfId="6" applyFont="1" applyFill="1" applyBorder="1" applyAlignment="1">
      <alignment horizontal="center" vertical="center"/>
    </xf>
    <xf numFmtId="0" fontId="3" fillId="2" borderId="34" xfId="6" applyFont="1" applyFill="1" applyBorder="1" applyAlignment="1">
      <alignment horizontal="center" vertical="center"/>
    </xf>
    <xf numFmtId="0" fontId="3" fillId="2" borderId="5" xfId="6" applyFont="1" applyFill="1" applyBorder="1" applyAlignment="1">
      <alignment horizontal="center" vertical="center"/>
    </xf>
    <xf numFmtId="0" fontId="3" fillId="2" borderId="17" xfId="6" applyFont="1" applyFill="1" applyBorder="1" applyAlignment="1">
      <alignment horizontal="center" wrapText="1"/>
    </xf>
    <xf numFmtId="0" fontId="3" fillId="2" borderId="17" xfId="6" applyFont="1" applyFill="1" applyBorder="1" applyAlignment="1">
      <alignment horizontal="center"/>
    </xf>
    <xf numFmtId="0" fontId="3" fillId="2" borderId="2" xfId="6" applyFont="1" applyFill="1" applyBorder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 wrapText="1"/>
    </xf>
    <xf numFmtId="0" fontId="5" fillId="0" borderId="0" xfId="8" applyFont="1" applyAlignment="1">
      <alignment horizontal="center" vertical="center" wrapText="1"/>
    </xf>
    <xf numFmtId="0" fontId="3" fillId="2" borderId="6" xfId="6" applyFont="1" applyFill="1" applyBorder="1" applyAlignment="1">
      <alignment horizontal="center" vertical="center" wrapText="1"/>
    </xf>
    <xf numFmtId="0" fontId="3" fillId="2" borderId="6" xfId="6" applyFont="1" applyFill="1" applyBorder="1" applyAlignment="1">
      <alignment horizontal="center" vertical="center"/>
    </xf>
    <xf numFmtId="38" fontId="3" fillId="2" borderId="0" xfId="9" applyFont="1" applyFill="1" applyBorder="1" applyAlignment="1" applyProtection="1">
      <alignment horizontal="center"/>
    </xf>
    <xf numFmtId="38" fontId="3" fillId="2" borderId="17" xfId="9" applyFont="1" applyFill="1" applyBorder="1" applyAlignment="1" applyProtection="1">
      <alignment horizontal="center"/>
    </xf>
    <xf numFmtId="38" fontId="3" fillId="2" borderId="29" xfId="9" applyFont="1" applyFill="1" applyBorder="1" applyAlignment="1" applyProtection="1">
      <alignment horizontal="center"/>
    </xf>
    <xf numFmtId="0" fontId="3" fillId="2" borderId="54" xfId="6" applyFont="1" applyFill="1" applyBorder="1" applyAlignment="1">
      <alignment horizontal="center" vertical="center" wrapText="1"/>
    </xf>
    <xf numFmtId="0" fontId="3" fillId="2" borderId="55" xfId="6" applyFont="1" applyFill="1" applyBorder="1" applyAlignment="1">
      <alignment horizontal="center" vertical="center" wrapText="1"/>
    </xf>
    <xf numFmtId="0" fontId="3" fillId="2" borderId="58" xfId="6" applyFont="1" applyFill="1" applyBorder="1" applyAlignment="1">
      <alignment horizontal="center" vertical="center"/>
    </xf>
    <xf numFmtId="0" fontId="5" fillId="0" borderId="0" xfId="8" applyFont="1" applyAlignment="1">
      <alignment horizontal="right" vertical="center" wrapText="1"/>
    </xf>
    <xf numFmtId="180" fontId="3" fillId="0" borderId="51" xfId="1" applyNumberFormat="1" applyFont="1" applyFill="1" applyBorder="1" applyAlignment="1" applyProtection="1">
      <alignment horizontal="center" vertical="center" shrinkToFit="1"/>
    </xf>
    <xf numFmtId="180" fontId="3" fillId="0" borderId="39" xfId="1" applyNumberFormat="1" applyFont="1" applyFill="1" applyBorder="1" applyAlignment="1" applyProtection="1">
      <alignment horizontal="center" vertical="center" shrinkToFit="1"/>
    </xf>
    <xf numFmtId="180" fontId="3" fillId="0" borderId="52" xfId="1" applyNumberFormat="1" applyFont="1" applyFill="1" applyBorder="1" applyAlignment="1" applyProtection="1">
      <alignment horizontal="center" vertical="center" shrinkToFit="1"/>
    </xf>
    <xf numFmtId="0" fontId="3" fillId="2" borderId="9" xfId="6" applyFont="1" applyFill="1" applyBorder="1" applyAlignment="1">
      <alignment horizontal="center" vertical="center"/>
    </xf>
    <xf numFmtId="0" fontId="3" fillId="2" borderId="10" xfId="6" applyFont="1" applyFill="1" applyBorder="1" applyAlignment="1">
      <alignment horizontal="center" vertical="center"/>
    </xf>
  </cellXfs>
  <cellStyles count="15">
    <cellStyle name="パーセント 2" xfId="4" xr:uid="{00000000-0005-0000-0000-000000000000}"/>
    <cellStyle name="桁区切り" xfId="1" builtinId="6"/>
    <cellStyle name="桁区切り 2" xfId="3" xr:uid="{00000000-0005-0000-0000-000002000000}"/>
    <cellStyle name="桁区切り 2 2" xfId="9" xr:uid="{00000000-0005-0000-0000-000003000000}"/>
    <cellStyle name="通貨 2" xfId="5" xr:uid="{00000000-0005-0000-0000-000004000000}"/>
    <cellStyle name="標準" xfId="0" builtinId="0"/>
    <cellStyle name="標準 2" xfId="2" xr:uid="{00000000-0005-0000-0000-000006000000}"/>
    <cellStyle name="標準 2 2" xfId="10" xr:uid="{00000000-0005-0000-0000-000007000000}"/>
    <cellStyle name="標準 2 2 2" xfId="6" xr:uid="{00000000-0005-0000-0000-000008000000}"/>
    <cellStyle name="標準 3" xfId="11" xr:uid="{00000000-0005-0000-0000-000009000000}"/>
    <cellStyle name="標準 4" xfId="7" xr:uid="{00000000-0005-0000-0000-00000A000000}"/>
    <cellStyle name="標準 5" xfId="12" xr:uid="{00000000-0005-0000-0000-00000B000000}"/>
    <cellStyle name="標準 6" xfId="13" xr:uid="{00000000-0005-0000-0000-00000C000000}"/>
    <cellStyle name="標準 7" xfId="8" xr:uid="{00000000-0005-0000-0000-00000D000000}"/>
    <cellStyle name="標準 8" xfId="14" xr:uid="{59EBA13D-3F81-47C2-9BF0-9358866ECA50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X51"/>
  <sheetViews>
    <sheetView showGridLines="0" showZeros="0" tabSelected="1" topLeftCell="A3" zoomScale="80" zoomScaleNormal="80" zoomScaleSheetLayoutView="75" workbookViewId="0">
      <selection activeCell="E11" sqref="E11"/>
    </sheetView>
  </sheetViews>
  <sheetFormatPr defaultColWidth="9" defaultRowHeight="13.5"/>
  <cols>
    <col min="1" max="1" width="1.125" style="2" customWidth="1"/>
    <col min="2" max="2" width="4.75" style="2" customWidth="1"/>
    <col min="3" max="3" width="6.375" style="2" customWidth="1"/>
    <col min="4" max="5" width="10.625" style="2" customWidth="1"/>
    <col min="6" max="6" width="12.125" style="2" customWidth="1"/>
    <col min="7" max="7" width="10.875" style="2" customWidth="1"/>
    <col min="8" max="8" width="13.375" style="2" customWidth="1"/>
    <col min="9" max="10" width="10.625" style="2" customWidth="1"/>
    <col min="11" max="11" width="12.625" style="2" customWidth="1"/>
    <col min="12" max="13" width="10.625" style="2" customWidth="1"/>
    <col min="14" max="15" width="12.625" style="2" customWidth="1"/>
    <col min="16" max="16" width="13.125" style="2" customWidth="1"/>
    <col min="17" max="18" width="18.625" style="2" customWidth="1"/>
    <col min="19" max="19" width="14.75" style="2" customWidth="1"/>
    <col min="20" max="20" width="10" style="2" customWidth="1"/>
    <col min="21" max="24" width="13.75" style="2" customWidth="1"/>
    <col min="25" max="16384" width="9" style="2"/>
  </cols>
  <sheetData>
    <row r="1" spans="2:20" ht="17.25">
      <c r="B1" s="43" t="s">
        <v>22</v>
      </c>
      <c r="C1" s="10"/>
      <c r="D1" s="10"/>
      <c r="E1" s="18"/>
      <c r="F1" s="18"/>
      <c r="G1" s="44"/>
      <c r="J1" s="18"/>
      <c r="M1" s="18"/>
      <c r="O1" s="164"/>
      <c r="P1" s="164"/>
      <c r="Q1" s="89"/>
      <c r="R1" s="53"/>
    </row>
    <row r="2" spans="2:20" ht="17.25">
      <c r="B2" s="45" t="s">
        <v>23</v>
      </c>
      <c r="C2" s="46"/>
      <c r="D2" s="46"/>
      <c r="E2" s="18"/>
      <c r="F2" s="18"/>
      <c r="J2" s="18"/>
      <c r="M2" s="18"/>
      <c r="N2" s="47"/>
      <c r="O2" s="177"/>
      <c r="P2" s="177"/>
      <c r="Q2" s="53"/>
      <c r="R2" s="90"/>
    </row>
    <row r="3" spans="2:20" ht="16.149999999999999" customHeight="1">
      <c r="B3" s="45"/>
      <c r="C3" s="46"/>
      <c r="D3" s="46"/>
      <c r="E3" s="18"/>
      <c r="F3" s="18"/>
      <c r="J3" s="18"/>
      <c r="M3" s="18"/>
      <c r="N3" s="48"/>
      <c r="O3" s="176"/>
      <c r="P3" s="89"/>
      <c r="Q3" s="53"/>
      <c r="R3" s="90"/>
    </row>
    <row r="4" spans="2:20" ht="17.25">
      <c r="B4" s="45" t="s">
        <v>24</v>
      </c>
      <c r="C4" s="46"/>
      <c r="D4" s="46"/>
      <c r="E4" s="18"/>
      <c r="F4" s="18"/>
      <c r="J4" s="18"/>
      <c r="M4" s="18"/>
      <c r="N4" s="48"/>
      <c r="O4" s="176"/>
      <c r="P4" s="89"/>
      <c r="Q4" s="53"/>
      <c r="R4" s="90"/>
    </row>
    <row r="5" spans="2:20" ht="17.25">
      <c r="B5" s="49"/>
      <c r="C5" s="18"/>
      <c r="D5" s="18"/>
      <c r="E5" s="18"/>
      <c r="F5" s="18"/>
      <c r="J5" s="18"/>
      <c r="M5" s="18"/>
      <c r="N5" s="48"/>
      <c r="O5" s="176"/>
      <c r="P5" s="89"/>
      <c r="Q5" s="53"/>
      <c r="R5" s="90"/>
    </row>
    <row r="6" spans="2:20" ht="4.1500000000000004" customHeight="1">
      <c r="B6" s="49"/>
      <c r="C6" s="18"/>
      <c r="D6" s="18"/>
      <c r="E6" s="18"/>
      <c r="F6" s="18"/>
      <c r="J6" s="18"/>
      <c r="M6" s="18"/>
      <c r="N6" s="48"/>
      <c r="O6" s="50"/>
      <c r="P6" s="48"/>
      <c r="Q6" s="51"/>
      <c r="R6" s="52"/>
      <c r="S6" s="53"/>
    </row>
    <row r="7" spans="2:20" ht="27" customHeight="1">
      <c r="B7" s="132" t="s">
        <v>0</v>
      </c>
      <c r="C7" s="133"/>
      <c r="D7" s="135" t="s">
        <v>1</v>
      </c>
      <c r="E7" s="135"/>
      <c r="F7" s="135"/>
      <c r="G7" s="136"/>
      <c r="H7" s="137" t="s">
        <v>2</v>
      </c>
      <c r="I7" s="137"/>
      <c r="J7" s="137"/>
      <c r="K7" s="137"/>
      <c r="L7" s="137"/>
      <c r="M7" s="137"/>
      <c r="N7" s="137"/>
      <c r="O7" s="137"/>
      <c r="P7" s="137"/>
      <c r="Q7" s="138"/>
      <c r="R7" s="174" t="s">
        <v>41</v>
      </c>
      <c r="S7" s="172"/>
      <c r="T7" s="165"/>
    </row>
    <row r="8" spans="2:20" ht="25.5" customHeight="1">
      <c r="B8" s="134"/>
      <c r="C8" s="133"/>
      <c r="D8" s="166" t="s">
        <v>18</v>
      </c>
      <c r="E8" s="167"/>
      <c r="F8" s="167"/>
      <c r="G8" s="168"/>
      <c r="H8" s="169" t="s">
        <v>9</v>
      </c>
      <c r="I8" s="170"/>
      <c r="J8" s="171"/>
      <c r="K8" s="139" t="s">
        <v>8</v>
      </c>
      <c r="L8" s="139"/>
      <c r="M8" s="139"/>
      <c r="N8" s="139" t="s">
        <v>10</v>
      </c>
      <c r="O8" s="139"/>
      <c r="P8" s="139"/>
      <c r="Q8" s="178" t="s">
        <v>40</v>
      </c>
      <c r="R8" s="175"/>
      <c r="S8" s="173"/>
      <c r="T8" s="165"/>
    </row>
    <row r="9" spans="2:20" ht="51" customHeight="1">
      <c r="B9" s="134"/>
      <c r="C9" s="133"/>
      <c r="D9" s="56" t="s">
        <v>28</v>
      </c>
      <c r="E9" s="57" t="s">
        <v>14</v>
      </c>
      <c r="F9" s="57" t="s">
        <v>19</v>
      </c>
      <c r="G9" s="99" t="s">
        <v>29</v>
      </c>
      <c r="H9" s="58" t="s">
        <v>12</v>
      </c>
      <c r="I9" s="59" t="s">
        <v>25</v>
      </c>
      <c r="J9" s="56" t="s">
        <v>32</v>
      </c>
      <c r="K9" s="60" t="s">
        <v>12</v>
      </c>
      <c r="L9" s="59" t="s">
        <v>16</v>
      </c>
      <c r="M9" s="56" t="s">
        <v>35</v>
      </c>
      <c r="N9" s="60" t="s">
        <v>12</v>
      </c>
      <c r="O9" s="59" t="s">
        <v>17</v>
      </c>
      <c r="P9" s="56" t="s">
        <v>38</v>
      </c>
      <c r="Q9" s="179"/>
      <c r="R9" s="169"/>
      <c r="S9" s="173"/>
      <c r="T9" s="6"/>
    </row>
    <row r="10" spans="2:20" ht="30" customHeight="1" thickBot="1">
      <c r="B10" s="54" t="s">
        <v>3</v>
      </c>
      <c r="C10" s="55" t="s">
        <v>4</v>
      </c>
      <c r="D10" s="61" t="s">
        <v>7</v>
      </c>
      <c r="E10" s="62" t="s">
        <v>13</v>
      </c>
      <c r="F10" s="63"/>
      <c r="G10" s="126" t="s">
        <v>47</v>
      </c>
      <c r="H10" s="64" t="s">
        <v>31</v>
      </c>
      <c r="I10" s="62" t="s">
        <v>11</v>
      </c>
      <c r="J10" s="65" t="s">
        <v>34</v>
      </c>
      <c r="K10" s="66" t="s">
        <v>33</v>
      </c>
      <c r="L10" s="62" t="s">
        <v>11</v>
      </c>
      <c r="M10" s="65" t="s">
        <v>37</v>
      </c>
      <c r="N10" s="66" t="s">
        <v>36</v>
      </c>
      <c r="O10" s="62" t="s">
        <v>11</v>
      </c>
      <c r="P10" s="65" t="s">
        <v>39</v>
      </c>
      <c r="Q10" s="67" t="s">
        <v>5</v>
      </c>
      <c r="R10" s="68" t="s">
        <v>5</v>
      </c>
      <c r="S10" s="62"/>
      <c r="T10" s="8"/>
    </row>
    <row r="11" spans="2:20" ht="20.100000000000001" customHeight="1">
      <c r="B11" s="139" t="s">
        <v>21</v>
      </c>
      <c r="C11" s="69">
        <v>3</v>
      </c>
      <c r="D11" s="40">
        <v>225</v>
      </c>
      <c r="E11" s="82"/>
      <c r="F11" s="159">
        <v>0.85</v>
      </c>
      <c r="G11" s="28">
        <f>TRUNC((D11*E11*$F$11),2)</f>
        <v>0</v>
      </c>
      <c r="H11" s="70">
        <v>39474</v>
      </c>
      <c r="I11" s="82"/>
      <c r="J11" s="30">
        <f>TRUNC(H11*I11,2)</f>
        <v>0</v>
      </c>
      <c r="K11" s="71">
        <v>42642</v>
      </c>
      <c r="L11" s="82"/>
      <c r="M11" s="41">
        <f>TRUNC(K11*L11,2)</f>
        <v>0</v>
      </c>
      <c r="N11" s="145"/>
      <c r="O11" s="145"/>
      <c r="P11" s="149">
        <f>N11*O11</f>
        <v>0</v>
      </c>
      <c r="Q11" s="129">
        <f t="shared" ref="Q11:Q16" si="0">TRUNC(J11+M11+P11,2)</f>
        <v>0</v>
      </c>
      <c r="R11" s="131">
        <f>INT(G11+Q11)</f>
        <v>0</v>
      </c>
      <c r="S11" s="181"/>
      <c r="T11" s="180"/>
    </row>
    <row r="12" spans="2:20" ht="20.100000000000001" customHeight="1">
      <c r="B12" s="140"/>
      <c r="C12" s="69">
        <v>4</v>
      </c>
      <c r="D12" s="40">
        <f>D11</f>
        <v>225</v>
      </c>
      <c r="E12" s="83"/>
      <c r="F12" s="160"/>
      <c r="G12" s="28">
        <f t="shared" ref="G12:G22" si="1">TRUNC((D12*E12*$F$11),2)</f>
        <v>0</v>
      </c>
      <c r="H12" s="70">
        <v>38007</v>
      </c>
      <c r="I12" s="85"/>
      <c r="J12" s="30">
        <f t="shared" ref="J12:J22" si="2">TRUNC(H12*I12,2)</f>
        <v>0</v>
      </c>
      <c r="K12" s="71">
        <v>39113</v>
      </c>
      <c r="L12" s="85"/>
      <c r="M12" s="41">
        <f t="shared" ref="M12:M22" si="3">TRUNC(K12*L12,2)</f>
        <v>0</v>
      </c>
      <c r="N12" s="146"/>
      <c r="O12" s="146"/>
      <c r="P12" s="150"/>
      <c r="Q12" s="129">
        <f t="shared" si="0"/>
        <v>0</v>
      </c>
      <c r="R12" s="131">
        <f t="shared" ref="R12:R22" si="4">INT(G12+Q12)</f>
        <v>0</v>
      </c>
      <c r="S12" s="181"/>
      <c r="T12" s="180"/>
    </row>
    <row r="13" spans="2:20" ht="20.100000000000001" customHeight="1">
      <c r="B13" s="140"/>
      <c r="C13" s="69">
        <v>5</v>
      </c>
      <c r="D13" s="40">
        <f>D11</f>
        <v>225</v>
      </c>
      <c r="E13" s="83"/>
      <c r="F13" s="160"/>
      <c r="G13" s="28">
        <f t="shared" si="1"/>
        <v>0</v>
      </c>
      <c r="H13" s="70">
        <v>43360</v>
      </c>
      <c r="I13" s="85"/>
      <c r="J13" s="30">
        <f t="shared" si="2"/>
        <v>0</v>
      </c>
      <c r="K13" s="71">
        <v>33724</v>
      </c>
      <c r="L13" s="85"/>
      <c r="M13" s="41">
        <f t="shared" si="3"/>
        <v>0</v>
      </c>
      <c r="N13" s="146"/>
      <c r="O13" s="146"/>
      <c r="P13" s="150"/>
      <c r="Q13" s="129">
        <f t="shared" si="0"/>
        <v>0</v>
      </c>
      <c r="R13" s="131">
        <f t="shared" si="4"/>
        <v>0</v>
      </c>
      <c r="S13" s="181"/>
      <c r="T13" s="180"/>
    </row>
    <row r="14" spans="2:20" ht="19.5" customHeight="1" thickBot="1">
      <c r="B14" s="140"/>
      <c r="C14" s="69">
        <v>6</v>
      </c>
      <c r="D14" s="40">
        <f>D11</f>
        <v>225</v>
      </c>
      <c r="E14" s="83"/>
      <c r="F14" s="160"/>
      <c r="G14" s="28">
        <f t="shared" si="1"/>
        <v>0</v>
      </c>
      <c r="H14" s="70">
        <v>34690</v>
      </c>
      <c r="I14" s="85"/>
      <c r="J14" s="30">
        <f t="shared" si="2"/>
        <v>0</v>
      </c>
      <c r="K14" s="71">
        <v>42128</v>
      </c>
      <c r="L14" s="85"/>
      <c r="M14" s="41">
        <f t="shared" si="3"/>
        <v>0</v>
      </c>
      <c r="N14" s="147"/>
      <c r="O14" s="148"/>
      <c r="P14" s="151"/>
      <c r="Q14" s="129">
        <f t="shared" si="0"/>
        <v>0</v>
      </c>
      <c r="R14" s="131">
        <f t="shared" si="4"/>
        <v>0</v>
      </c>
      <c r="S14" s="181"/>
      <c r="T14" s="180"/>
    </row>
    <row r="15" spans="2:20" ht="18.75" customHeight="1">
      <c r="B15" s="140"/>
      <c r="C15" s="69">
        <v>7</v>
      </c>
      <c r="D15" s="40">
        <f>D11</f>
        <v>225</v>
      </c>
      <c r="E15" s="83"/>
      <c r="F15" s="160"/>
      <c r="G15" s="28">
        <f t="shared" si="1"/>
        <v>0</v>
      </c>
      <c r="H15" s="70">
        <v>37790</v>
      </c>
      <c r="I15" s="85"/>
      <c r="J15" s="30">
        <f t="shared" si="2"/>
        <v>0</v>
      </c>
      <c r="K15" s="71">
        <v>19508</v>
      </c>
      <c r="L15" s="85"/>
      <c r="M15" s="41">
        <f t="shared" si="3"/>
        <v>0</v>
      </c>
      <c r="N15" s="71">
        <v>23950</v>
      </c>
      <c r="O15" s="86"/>
      <c r="P15" s="26">
        <f>TRUNC(N15*O15,2)</f>
        <v>0</v>
      </c>
      <c r="Q15" s="129">
        <f t="shared" si="0"/>
        <v>0</v>
      </c>
      <c r="R15" s="131">
        <f t="shared" si="4"/>
        <v>0</v>
      </c>
      <c r="S15" s="181"/>
      <c r="T15" s="180"/>
    </row>
    <row r="16" spans="2:20" ht="20.100000000000001" customHeight="1">
      <c r="B16" s="140"/>
      <c r="C16" s="69">
        <v>8</v>
      </c>
      <c r="D16" s="40">
        <f>D11</f>
        <v>225</v>
      </c>
      <c r="E16" s="83"/>
      <c r="F16" s="160"/>
      <c r="G16" s="28">
        <f t="shared" si="1"/>
        <v>0</v>
      </c>
      <c r="H16" s="70">
        <v>38792</v>
      </c>
      <c r="I16" s="85"/>
      <c r="J16" s="30">
        <f t="shared" si="2"/>
        <v>0</v>
      </c>
      <c r="K16" s="71">
        <v>18532</v>
      </c>
      <c r="L16" s="85"/>
      <c r="M16" s="41">
        <f t="shared" si="3"/>
        <v>0</v>
      </c>
      <c r="N16" s="71">
        <v>22327</v>
      </c>
      <c r="O16" s="87"/>
      <c r="P16" s="26">
        <f t="shared" ref="P16:P17" si="5">TRUNC(N16*O16,2)</f>
        <v>0</v>
      </c>
      <c r="Q16" s="129">
        <f t="shared" si="0"/>
        <v>0</v>
      </c>
      <c r="R16" s="131">
        <f t="shared" si="4"/>
        <v>0</v>
      </c>
      <c r="S16" s="181"/>
      <c r="T16" s="180"/>
    </row>
    <row r="17" spans="2:24" ht="20.100000000000001" customHeight="1" thickBot="1">
      <c r="B17" s="140"/>
      <c r="C17" s="69">
        <v>9</v>
      </c>
      <c r="D17" s="40">
        <f>D11</f>
        <v>225</v>
      </c>
      <c r="E17" s="83"/>
      <c r="F17" s="160"/>
      <c r="G17" s="28">
        <f t="shared" si="1"/>
        <v>0</v>
      </c>
      <c r="H17" s="70">
        <v>38145</v>
      </c>
      <c r="I17" s="85"/>
      <c r="J17" s="30">
        <f t="shared" si="2"/>
        <v>0</v>
      </c>
      <c r="K17" s="71">
        <v>18442</v>
      </c>
      <c r="L17" s="85"/>
      <c r="M17" s="41">
        <f t="shared" si="3"/>
        <v>0</v>
      </c>
      <c r="N17" s="71">
        <v>22394</v>
      </c>
      <c r="O17" s="88"/>
      <c r="P17" s="26">
        <f t="shared" si="5"/>
        <v>0</v>
      </c>
      <c r="Q17" s="129">
        <f t="shared" ref="Q17:Q22" si="6">TRUNC(J17+M17+P17,2)</f>
        <v>0</v>
      </c>
      <c r="R17" s="131">
        <f t="shared" si="4"/>
        <v>0</v>
      </c>
      <c r="S17" s="181"/>
      <c r="T17" s="180"/>
    </row>
    <row r="18" spans="2:24" ht="20.100000000000001" customHeight="1">
      <c r="B18" s="140"/>
      <c r="C18" s="69">
        <v>10</v>
      </c>
      <c r="D18" s="40">
        <f>D11</f>
        <v>225</v>
      </c>
      <c r="E18" s="83"/>
      <c r="F18" s="160"/>
      <c r="G18" s="28">
        <f t="shared" si="1"/>
        <v>0</v>
      </c>
      <c r="H18" s="70">
        <v>36657</v>
      </c>
      <c r="I18" s="85"/>
      <c r="J18" s="30">
        <f t="shared" si="2"/>
        <v>0</v>
      </c>
      <c r="K18" s="71">
        <v>41938</v>
      </c>
      <c r="L18" s="85"/>
      <c r="M18" s="41">
        <f t="shared" si="3"/>
        <v>0</v>
      </c>
      <c r="N18" s="152"/>
      <c r="O18" s="155"/>
      <c r="P18" s="150">
        <f>N21*O21</f>
        <v>0</v>
      </c>
      <c r="Q18" s="129">
        <f t="shared" si="6"/>
        <v>0</v>
      </c>
      <c r="R18" s="131">
        <f t="shared" si="4"/>
        <v>0</v>
      </c>
      <c r="S18" s="181"/>
      <c r="T18" s="180"/>
      <c r="U18" s="53"/>
      <c r="V18" s="53"/>
      <c r="W18" s="53"/>
    </row>
    <row r="19" spans="2:24" ht="20.100000000000001" customHeight="1">
      <c r="B19" s="140"/>
      <c r="C19" s="69">
        <v>11</v>
      </c>
      <c r="D19" s="40">
        <f>D11</f>
        <v>225</v>
      </c>
      <c r="E19" s="83"/>
      <c r="F19" s="160"/>
      <c r="G19" s="28">
        <f t="shared" si="1"/>
        <v>0</v>
      </c>
      <c r="H19" s="70">
        <v>38406</v>
      </c>
      <c r="I19" s="85"/>
      <c r="J19" s="30">
        <f t="shared" si="2"/>
        <v>0</v>
      </c>
      <c r="K19" s="71">
        <v>37301</v>
      </c>
      <c r="L19" s="85"/>
      <c r="M19" s="41">
        <f t="shared" si="3"/>
        <v>0</v>
      </c>
      <c r="N19" s="153"/>
      <c r="O19" s="153"/>
      <c r="P19" s="150"/>
      <c r="Q19" s="129">
        <f t="shared" si="6"/>
        <v>0</v>
      </c>
      <c r="R19" s="131">
        <f t="shared" si="4"/>
        <v>0</v>
      </c>
      <c r="S19" s="181"/>
      <c r="T19" s="180"/>
      <c r="U19" s="53"/>
      <c r="V19" s="53"/>
      <c r="W19" s="53"/>
    </row>
    <row r="20" spans="2:24" ht="20.100000000000001" customHeight="1">
      <c r="B20" s="141"/>
      <c r="C20" s="69">
        <v>12</v>
      </c>
      <c r="D20" s="40">
        <f>D11</f>
        <v>225</v>
      </c>
      <c r="E20" s="83"/>
      <c r="F20" s="160"/>
      <c r="G20" s="28">
        <f t="shared" si="1"/>
        <v>0</v>
      </c>
      <c r="H20" s="70">
        <v>39556</v>
      </c>
      <c r="I20" s="85"/>
      <c r="J20" s="30">
        <f t="shared" si="2"/>
        <v>0</v>
      </c>
      <c r="K20" s="71">
        <v>43207</v>
      </c>
      <c r="L20" s="85"/>
      <c r="M20" s="41">
        <f t="shared" si="3"/>
        <v>0</v>
      </c>
      <c r="N20" s="153"/>
      <c r="O20" s="153"/>
      <c r="P20" s="150"/>
      <c r="Q20" s="129">
        <f t="shared" si="6"/>
        <v>0</v>
      </c>
      <c r="R20" s="131">
        <f t="shared" si="4"/>
        <v>0</v>
      </c>
      <c r="S20" s="181"/>
      <c r="T20" s="180"/>
      <c r="U20" s="53"/>
      <c r="V20" s="107"/>
      <c r="W20" s="53"/>
    </row>
    <row r="21" spans="2:24" ht="20.100000000000001" customHeight="1">
      <c r="B21" s="162" t="s">
        <v>48</v>
      </c>
      <c r="C21" s="69">
        <v>1</v>
      </c>
      <c r="D21" s="40">
        <f>D11</f>
        <v>225</v>
      </c>
      <c r="E21" s="83"/>
      <c r="F21" s="160"/>
      <c r="G21" s="28">
        <f t="shared" si="1"/>
        <v>0</v>
      </c>
      <c r="H21" s="70">
        <v>42959</v>
      </c>
      <c r="I21" s="85"/>
      <c r="J21" s="30">
        <f t="shared" si="2"/>
        <v>0</v>
      </c>
      <c r="K21" s="71">
        <v>41501</v>
      </c>
      <c r="L21" s="85"/>
      <c r="M21" s="41">
        <f t="shared" si="3"/>
        <v>0</v>
      </c>
      <c r="N21" s="153"/>
      <c r="O21" s="153"/>
      <c r="P21" s="150"/>
      <c r="Q21" s="129">
        <f t="shared" si="6"/>
        <v>0</v>
      </c>
      <c r="R21" s="131">
        <f t="shared" si="4"/>
        <v>0</v>
      </c>
      <c r="S21" s="181"/>
      <c r="T21" s="180"/>
      <c r="U21" s="108"/>
      <c r="V21" s="109"/>
      <c r="W21" s="110"/>
      <c r="X21" s="25"/>
    </row>
    <row r="22" spans="2:24" ht="20.100000000000001" customHeight="1" thickBot="1">
      <c r="B22" s="163"/>
      <c r="C22" s="72">
        <v>2</v>
      </c>
      <c r="D22" s="31">
        <f>D11</f>
        <v>225</v>
      </c>
      <c r="E22" s="84"/>
      <c r="F22" s="161"/>
      <c r="G22" s="32">
        <f t="shared" si="1"/>
        <v>0</v>
      </c>
      <c r="H22" s="73">
        <v>37399</v>
      </c>
      <c r="I22" s="84"/>
      <c r="J22" s="33">
        <f t="shared" si="2"/>
        <v>0</v>
      </c>
      <c r="K22" s="74">
        <v>39182</v>
      </c>
      <c r="L22" s="84"/>
      <c r="M22" s="42">
        <f t="shared" si="3"/>
        <v>0</v>
      </c>
      <c r="N22" s="154"/>
      <c r="O22" s="154"/>
      <c r="P22" s="156"/>
      <c r="Q22" s="130">
        <f t="shared" si="6"/>
        <v>0</v>
      </c>
      <c r="R22" s="131">
        <f t="shared" si="4"/>
        <v>0</v>
      </c>
      <c r="S22" s="182"/>
      <c r="T22" s="180"/>
      <c r="U22" s="53"/>
      <c r="V22" s="53"/>
      <c r="W22" s="53"/>
    </row>
    <row r="23" spans="2:24" ht="47.25" customHeight="1" thickTop="1" thickBot="1">
      <c r="B23" s="75" t="s">
        <v>6</v>
      </c>
      <c r="C23" s="76"/>
      <c r="D23" s="5"/>
      <c r="E23" s="5"/>
      <c r="F23" s="19"/>
      <c r="G23" s="24"/>
      <c r="H23" s="23">
        <f>SUM(H11:H22)</f>
        <v>465235</v>
      </c>
      <c r="I23" s="11"/>
      <c r="J23" s="21"/>
      <c r="K23" s="20">
        <f>SUM(K11:K22)</f>
        <v>417218</v>
      </c>
      <c r="L23" s="11"/>
      <c r="M23" s="21"/>
      <c r="N23" s="20">
        <f>SUM(N11:N22)</f>
        <v>68671</v>
      </c>
      <c r="O23" s="11"/>
      <c r="P23" s="21"/>
      <c r="Q23" s="22"/>
      <c r="R23" s="12">
        <f>SUM(R11:R22)</f>
        <v>0</v>
      </c>
      <c r="S23" s="9" t="s">
        <v>42</v>
      </c>
      <c r="T23" s="7"/>
    </row>
    <row r="24" spans="2:24" ht="18" thickBot="1">
      <c r="B24" s="49"/>
      <c r="C24" s="18"/>
      <c r="D24" s="18"/>
      <c r="E24" s="18"/>
      <c r="F24" s="18"/>
      <c r="J24" s="18"/>
      <c r="M24" s="18"/>
      <c r="S24" s="77"/>
    </row>
    <row r="25" spans="2:24" ht="42.6" customHeight="1" thickBot="1">
      <c r="B25" s="78"/>
      <c r="P25" s="143" t="s">
        <v>44</v>
      </c>
      <c r="Q25" s="144"/>
      <c r="R25" s="157">
        <f>R23+'入札金額算定書（ライフポート柳津）'!K21</f>
        <v>0</v>
      </c>
      <c r="S25" s="158"/>
      <c r="T25" s="4"/>
    </row>
    <row r="26" spans="2:24" s="1" customFormat="1" ht="18" customHeight="1">
      <c r="C26" s="2"/>
      <c r="D26" s="79"/>
      <c r="E26" s="79"/>
      <c r="F26" s="79"/>
      <c r="G26" s="79"/>
    </row>
    <row r="27" spans="2:24" s="10" customFormat="1" ht="20.100000000000001" customHeight="1">
      <c r="B27" s="142" t="s">
        <v>43</v>
      </c>
      <c r="C27" s="142"/>
      <c r="D27" s="142"/>
      <c r="E27" s="142"/>
      <c r="F27" s="142"/>
      <c r="G27" s="142"/>
      <c r="H27" s="142"/>
      <c r="I27" s="142"/>
      <c r="J27" s="142"/>
      <c r="K27" s="142"/>
      <c r="L27" s="80"/>
      <c r="M27" s="81"/>
    </row>
    <row r="28" spans="2:24" s="10" customFormat="1" ht="20.100000000000001" customHeight="1">
      <c r="B28" s="142"/>
      <c r="C28" s="142"/>
      <c r="D28" s="142"/>
      <c r="E28" s="142"/>
      <c r="F28" s="142"/>
      <c r="G28" s="142"/>
      <c r="H28" s="142"/>
      <c r="I28" s="142"/>
      <c r="J28" s="142"/>
      <c r="K28" s="142"/>
    </row>
    <row r="29" spans="2:24" s="10" customFormat="1" ht="20.100000000000001" customHeight="1">
      <c r="B29" s="142"/>
      <c r="C29" s="142"/>
      <c r="D29" s="142"/>
      <c r="E29" s="142"/>
      <c r="F29" s="142"/>
      <c r="G29" s="142"/>
      <c r="H29" s="142"/>
      <c r="I29" s="142"/>
      <c r="J29" s="142"/>
      <c r="K29" s="142"/>
    </row>
    <row r="30" spans="2:24" s="10" customFormat="1" ht="20.100000000000001" customHeight="1">
      <c r="B30" s="142"/>
      <c r="C30" s="142"/>
      <c r="D30" s="142"/>
      <c r="E30" s="142"/>
      <c r="F30" s="142"/>
      <c r="G30" s="142"/>
      <c r="H30" s="142"/>
      <c r="I30" s="142"/>
      <c r="J30" s="142"/>
      <c r="K30" s="142"/>
    </row>
    <row r="31" spans="2:24">
      <c r="B31" s="142"/>
      <c r="C31" s="142"/>
      <c r="D31" s="142"/>
      <c r="E31" s="142"/>
      <c r="F31" s="142"/>
      <c r="G31" s="142"/>
      <c r="H31" s="142"/>
      <c r="I31" s="142"/>
      <c r="J31" s="142"/>
      <c r="K31" s="142"/>
    </row>
    <row r="32" spans="2:24">
      <c r="B32" s="142"/>
      <c r="C32" s="142"/>
      <c r="D32" s="142"/>
      <c r="E32" s="142"/>
      <c r="F32" s="142"/>
      <c r="G32" s="142"/>
      <c r="H32" s="142"/>
      <c r="I32" s="142"/>
      <c r="J32" s="142"/>
      <c r="K32" s="142"/>
    </row>
    <row r="33" spans="2:13">
      <c r="B33" s="142"/>
      <c r="C33" s="142"/>
      <c r="D33" s="142"/>
      <c r="E33" s="142"/>
      <c r="F33" s="142"/>
      <c r="G33" s="142"/>
      <c r="H33" s="142"/>
      <c r="I33" s="142"/>
      <c r="J33" s="142"/>
      <c r="K33" s="142"/>
    </row>
    <row r="34" spans="2:13">
      <c r="B34" s="142"/>
      <c r="C34" s="142"/>
      <c r="D34" s="142"/>
      <c r="E34" s="142"/>
      <c r="F34" s="142"/>
      <c r="G34" s="142"/>
      <c r="H34" s="142"/>
      <c r="I34" s="142"/>
      <c r="J34" s="142"/>
      <c r="K34" s="142"/>
    </row>
    <row r="35" spans="2:13" ht="14.25">
      <c r="C35" s="3"/>
    </row>
    <row r="38" spans="2:13"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2:13">
      <c r="D39" s="13"/>
      <c r="E39" s="14"/>
      <c r="F39" s="14"/>
      <c r="G39" s="15"/>
      <c r="H39" s="14"/>
      <c r="I39" s="13"/>
      <c r="J39" s="16"/>
      <c r="K39" s="16"/>
      <c r="L39" s="16"/>
      <c r="M39" s="16"/>
    </row>
    <row r="40" spans="2:13">
      <c r="D40" s="13"/>
      <c r="E40" s="14"/>
      <c r="F40" s="14"/>
      <c r="G40" s="15"/>
      <c r="H40" s="14"/>
      <c r="I40" s="13"/>
      <c r="J40" s="16"/>
      <c r="K40" s="16"/>
      <c r="L40" s="16"/>
      <c r="M40" s="16"/>
    </row>
    <row r="41" spans="2:13">
      <c r="D41" s="13"/>
      <c r="E41" s="14"/>
      <c r="F41" s="14"/>
      <c r="G41" s="15"/>
      <c r="H41" s="14"/>
      <c r="I41" s="13"/>
      <c r="J41" s="16"/>
      <c r="K41" s="16"/>
      <c r="L41" s="16"/>
      <c r="M41" s="16"/>
    </row>
    <row r="42" spans="2:13">
      <c r="D42" s="13"/>
      <c r="E42" s="14"/>
      <c r="F42" s="14"/>
      <c r="G42" s="14"/>
      <c r="H42" s="14"/>
      <c r="I42" s="13"/>
      <c r="J42" s="16"/>
      <c r="K42" s="16"/>
      <c r="L42" s="16"/>
      <c r="M42" s="16"/>
    </row>
    <row r="43" spans="2:13">
      <c r="D43" s="13"/>
      <c r="E43" s="14"/>
      <c r="F43" s="14"/>
      <c r="G43" s="14"/>
      <c r="H43" s="14"/>
      <c r="I43" s="13"/>
      <c r="J43" s="16"/>
      <c r="K43" s="16"/>
      <c r="L43" s="16"/>
      <c r="M43" s="16"/>
    </row>
    <row r="44" spans="2:13">
      <c r="D44" s="13"/>
      <c r="E44" s="14"/>
      <c r="F44" s="14"/>
      <c r="G44" s="14"/>
      <c r="H44" s="14"/>
      <c r="I44" s="13"/>
      <c r="J44" s="16"/>
      <c r="K44" s="16"/>
      <c r="L44" s="16"/>
      <c r="M44" s="16"/>
    </row>
    <row r="45" spans="2:13">
      <c r="D45" s="13"/>
      <c r="E45" s="14"/>
      <c r="F45" s="14"/>
      <c r="G45" s="14"/>
      <c r="H45" s="14"/>
      <c r="I45" s="13"/>
      <c r="J45" s="16"/>
      <c r="K45" s="16"/>
      <c r="L45" s="16"/>
      <c r="M45" s="16"/>
    </row>
    <row r="46" spans="2:13">
      <c r="D46" s="13"/>
      <c r="E46" s="14"/>
      <c r="F46" s="14"/>
      <c r="G46" s="15"/>
      <c r="H46" s="14"/>
      <c r="I46" s="13"/>
      <c r="J46" s="16"/>
      <c r="K46" s="16"/>
      <c r="L46" s="16"/>
      <c r="M46" s="16"/>
    </row>
    <row r="47" spans="2:13">
      <c r="D47" s="13"/>
      <c r="E47" s="14"/>
      <c r="F47" s="14"/>
      <c r="G47" s="15"/>
      <c r="H47" s="14"/>
      <c r="I47" s="13"/>
      <c r="J47" s="16"/>
      <c r="K47" s="16"/>
      <c r="L47" s="16"/>
      <c r="M47" s="16"/>
    </row>
    <row r="48" spans="2:13">
      <c r="D48" s="13"/>
      <c r="E48" s="14"/>
      <c r="F48" s="14"/>
      <c r="G48" s="15"/>
      <c r="H48" s="14"/>
      <c r="I48" s="13"/>
      <c r="J48" s="16"/>
      <c r="K48" s="16"/>
      <c r="L48" s="16"/>
      <c r="M48" s="16"/>
    </row>
    <row r="49" spans="4:13">
      <c r="D49" s="13"/>
      <c r="E49" s="14"/>
      <c r="F49" s="14"/>
      <c r="G49" s="15"/>
      <c r="H49" s="14"/>
      <c r="I49" s="13"/>
      <c r="J49" s="16"/>
      <c r="K49" s="16"/>
      <c r="L49" s="16"/>
      <c r="M49" s="16"/>
    </row>
    <row r="50" spans="4:13">
      <c r="D50" s="13"/>
      <c r="E50" s="14"/>
      <c r="F50" s="14"/>
      <c r="G50" s="15"/>
      <c r="H50" s="14"/>
      <c r="I50" s="13"/>
      <c r="J50" s="16"/>
      <c r="K50" s="16"/>
      <c r="L50" s="16"/>
      <c r="M50" s="16"/>
    </row>
    <row r="51" spans="4:13">
      <c r="D51" s="13"/>
      <c r="E51" s="17"/>
      <c r="F51" s="17"/>
      <c r="G51" s="17"/>
      <c r="H51" s="17"/>
      <c r="I51" s="13"/>
      <c r="J51" s="16"/>
      <c r="K51" s="16"/>
      <c r="L51" s="16"/>
      <c r="M51" s="16"/>
    </row>
  </sheetData>
  <sheetProtection algorithmName="SHA-512" hashValue="KKGF3GoAI0Qo+yeQ7/T+K2McvG19dJjwW5jfleJYBrmzVtoNCXQ3EezLU5/dYHKswe5gut2h0aQ/3ANnHLBB6g==" saltValue="pzZgAbTgbZcBaI1atzfcSA==" spinCount="100000" sheet="1" selectLockedCells="1"/>
  <mergeCells count="28">
    <mergeCell ref="R25:S25"/>
    <mergeCell ref="F11:F22"/>
    <mergeCell ref="B21:B22"/>
    <mergeCell ref="O1:P1"/>
    <mergeCell ref="T7:T8"/>
    <mergeCell ref="D8:G8"/>
    <mergeCell ref="H8:J8"/>
    <mergeCell ref="K8:M8"/>
    <mergeCell ref="S7:S9"/>
    <mergeCell ref="R7:R9"/>
    <mergeCell ref="O3:O5"/>
    <mergeCell ref="O2:P2"/>
    <mergeCell ref="N8:P8"/>
    <mergeCell ref="Q8:Q9"/>
    <mergeCell ref="T11:T22"/>
    <mergeCell ref="S11:S22"/>
    <mergeCell ref="B7:C9"/>
    <mergeCell ref="D7:G7"/>
    <mergeCell ref="H7:Q7"/>
    <mergeCell ref="B11:B20"/>
    <mergeCell ref="B27:K34"/>
    <mergeCell ref="P25:Q25"/>
    <mergeCell ref="N11:N14"/>
    <mergeCell ref="O11:O14"/>
    <mergeCell ref="P11:P14"/>
    <mergeCell ref="N18:N22"/>
    <mergeCell ref="O18:O22"/>
    <mergeCell ref="P18:P22"/>
  </mergeCells>
  <phoneticPr fontId="1"/>
  <conditionalFormatting sqref="E11:F11 I11:I22 L11:L22 E12:E22 O15:O17">
    <cfRule type="containsBlanks" dxfId="2" priority="2">
      <formula>LEN(TRIM(E11))=0</formula>
    </cfRule>
  </conditionalFormatting>
  <printOptions horizontalCentered="1"/>
  <pageMargins left="0.39370078740157483" right="0.39370078740157483" top="0.59055118110236227" bottom="0.39370078740157483" header="0.51181102362204722" footer="0.51181102362204722"/>
  <pageSetup paperSize="9" scale="61" orientation="landscape" blackAndWhite="1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FF07C-E25E-4C46-A687-190BED7544E1}">
  <sheetPr>
    <pageSetUpPr fitToPage="1"/>
  </sheetPr>
  <dimension ref="B1:S53"/>
  <sheetViews>
    <sheetView showGridLines="0" showZeros="0" zoomScale="80" zoomScaleNormal="80" zoomScaleSheetLayoutView="75" workbookViewId="0">
      <selection activeCell="I11" sqref="I11"/>
    </sheetView>
  </sheetViews>
  <sheetFormatPr defaultColWidth="9" defaultRowHeight="13.5"/>
  <cols>
    <col min="1" max="1" width="1.125" style="2" customWidth="1"/>
    <col min="2" max="2" width="4.75" style="2" customWidth="1"/>
    <col min="3" max="3" width="6.375" style="2" customWidth="1"/>
    <col min="4" max="5" width="10.625" style="2" customWidth="1"/>
    <col min="6" max="6" width="12.125" style="2" customWidth="1"/>
    <col min="7" max="7" width="15.5" style="2" customWidth="1"/>
    <col min="8" max="8" width="13.375" style="2" customWidth="1"/>
    <col min="9" max="9" width="10.625" style="2" customWidth="1"/>
    <col min="10" max="10" width="15.5" style="2" customWidth="1"/>
    <col min="11" max="11" width="19.875" style="2" customWidth="1"/>
    <col min="12" max="12" width="18.5" style="2" customWidth="1"/>
    <col min="13" max="14" width="18.625" style="2" customWidth="1"/>
    <col min="15" max="15" width="20.5" style="2" bestFit="1" customWidth="1"/>
    <col min="16" max="16" width="10" style="2" customWidth="1"/>
    <col min="17" max="17" width="9" style="2"/>
    <col min="18" max="19" width="10.625" style="2" customWidth="1"/>
    <col min="20" max="16384" width="9" style="2"/>
  </cols>
  <sheetData>
    <row r="1" spans="2:19" ht="17.25">
      <c r="B1" s="43" t="s">
        <v>22</v>
      </c>
      <c r="C1" s="18"/>
      <c r="D1" s="18"/>
      <c r="E1" s="18"/>
      <c r="F1" s="18"/>
      <c r="H1" s="44"/>
      <c r="J1" s="18"/>
      <c r="K1" s="164"/>
      <c r="L1" s="164"/>
      <c r="M1" s="89"/>
      <c r="N1" s="89"/>
    </row>
    <row r="2" spans="2:19" ht="16.149999999999999" customHeight="1">
      <c r="B2" s="45" t="s">
        <v>23</v>
      </c>
      <c r="C2" s="18"/>
      <c r="D2" s="18"/>
      <c r="E2" s="18"/>
      <c r="F2" s="18"/>
      <c r="J2" s="18"/>
      <c r="K2" s="177"/>
      <c r="L2" s="177"/>
      <c r="M2" s="53"/>
      <c r="N2" s="91"/>
      <c r="P2" s="18"/>
      <c r="Q2" s="53"/>
      <c r="R2" s="53"/>
      <c r="S2" s="53"/>
    </row>
    <row r="3" spans="2:19" ht="16.149999999999999" customHeight="1">
      <c r="B3" s="45"/>
      <c r="C3" s="18"/>
      <c r="D3" s="18"/>
      <c r="E3" s="18"/>
      <c r="F3" s="18"/>
      <c r="J3" s="18"/>
      <c r="K3" s="186"/>
      <c r="L3" s="100"/>
      <c r="M3" s="53"/>
      <c r="N3" s="91"/>
      <c r="P3" s="18"/>
      <c r="Q3" s="100"/>
      <c r="R3" s="53"/>
      <c r="S3" s="53"/>
    </row>
    <row r="4" spans="2:19" ht="17.25">
      <c r="B4" s="45" t="s">
        <v>20</v>
      </c>
      <c r="C4" s="18"/>
      <c r="D4" s="18"/>
      <c r="E4" s="18"/>
      <c r="F4" s="18"/>
      <c r="J4" s="18"/>
      <c r="K4" s="186"/>
      <c r="L4" s="115"/>
      <c r="M4" s="53"/>
      <c r="N4" s="91"/>
      <c r="Q4" s="53"/>
      <c r="R4" s="53"/>
      <c r="S4" s="53"/>
    </row>
    <row r="5" spans="2:19" s="1" customFormat="1" ht="11.45" customHeight="1">
      <c r="C5" s="2"/>
      <c r="D5" s="79"/>
      <c r="E5" s="79"/>
      <c r="F5" s="79"/>
      <c r="G5" s="79"/>
      <c r="Q5" s="101"/>
      <c r="R5" s="101"/>
      <c r="S5" s="101"/>
    </row>
    <row r="6" spans="2:19" ht="27" customHeight="1">
      <c r="B6" s="171" t="s">
        <v>0</v>
      </c>
      <c r="C6" s="169"/>
      <c r="D6" s="135" t="s">
        <v>1</v>
      </c>
      <c r="E6" s="135"/>
      <c r="F6" s="135"/>
      <c r="G6" s="136"/>
      <c r="H6" s="185" t="s">
        <v>2</v>
      </c>
      <c r="I6" s="137"/>
      <c r="J6" s="138"/>
      <c r="K6" s="183" t="s">
        <v>15</v>
      </c>
      <c r="L6" s="97"/>
      <c r="M6" s="95"/>
    </row>
    <row r="7" spans="2:19" ht="61.9" customHeight="1">
      <c r="B7" s="190"/>
      <c r="C7" s="191"/>
      <c r="D7" s="56" t="s">
        <v>28</v>
      </c>
      <c r="E7" s="57" t="s">
        <v>14</v>
      </c>
      <c r="F7" s="57" t="s">
        <v>19</v>
      </c>
      <c r="G7" s="99" t="s">
        <v>29</v>
      </c>
      <c r="H7" s="125" t="s">
        <v>26</v>
      </c>
      <c r="I7" s="96" t="s">
        <v>25</v>
      </c>
      <c r="J7" s="56" t="s">
        <v>30</v>
      </c>
      <c r="K7" s="184"/>
      <c r="L7" s="98"/>
      <c r="M7" s="95"/>
    </row>
    <row r="8" spans="2:19" ht="27.6" customHeight="1" thickBot="1">
      <c r="B8" s="54" t="s">
        <v>3</v>
      </c>
      <c r="C8" s="55" t="s">
        <v>4</v>
      </c>
      <c r="D8" s="61" t="s">
        <v>7</v>
      </c>
      <c r="E8" s="62" t="s">
        <v>13</v>
      </c>
      <c r="F8" s="63"/>
      <c r="G8" s="128" t="s">
        <v>47</v>
      </c>
      <c r="H8" s="64" t="s">
        <v>27</v>
      </c>
      <c r="I8" s="62" t="s">
        <v>11</v>
      </c>
      <c r="J8" s="127" t="s">
        <v>5</v>
      </c>
      <c r="K8" s="116" t="s">
        <v>5</v>
      </c>
      <c r="L8" s="98"/>
      <c r="M8" s="6"/>
    </row>
    <row r="9" spans="2:19" ht="19.899999999999999" customHeight="1">
      <c r="B9" s="140" t="str">
        <f>'入札金額算定書（し尿処理施設）'!B11</f>
        <v>R9</v>
      </c>
      <c r="C9" s="117">
        <v>3</v>
      </c>
      <c r="D9" s="27">
        <v>60</v>
      </c>
      <c r="E9" s="82"/>
      <c r="F9" s="187">
        <v>0.85</v>
      </c>
      <c r="G9" s="28">
        <f>TRUNC((D9*E9*$F$9),2)</f>
        <v>0</v>
      </c>
      <c r="H9" s="118">
        <v>1296</v>
      </c>
      <c r="I9" s="82"/>
      <c r="J9" s="29">
        <f>TRUNC(H9*I9,2)</f>
        <v>0</v>
      </c>
      <c r="K9" s="119">
        <f>INT(G9+J9)</f>
        <v>0</v>
      </c>
      <c r="L9" s="62"/>
      <c r="M9" s="8"/>
    </row>
    <row r="10" spans="2:19" ht="20.100000000000001" customHeight="1">
      <c r="B10" s="140"/>
      <c r="C10" s="69">
        <v>4</v>
      </c>
      <c r="D10" s="27">
        <f>D9</f>
        <v>60</v>
      </c>
      <c r="E10" s="83"/>
      <c r="F10" s="188"/>
      <c r="G10" s="28">
        <f t="shared" ref="G10:G20" si="0">TRUNC((D10*E10*$F$9),2)</f>
        <v>0</v>
      </c>
      <c r="H10" s="70">
        <v>740</v>
      </c>
      <c r="I10" s="83"/>
      <c r="J10" s="30">
        <f t="shared" ref="J10:J20" si="1">TRUNC(H10*I10,2)</f>
        <v>0</v>
      </c>
      <c r="K10" s="120">
        <f t="shared" ref="K10:K20" si="2">INT(G10+J10)</f>
        <v>0</v>
      </c>
      <c r="L10" s="111"/>
      <c r="M10" s="112"/>
    </row>
    <row r="11" spans="2:19" ht="20.100000000000001" customHeight="1">
      <c r="B11" s="140"/>
      <c r="C11" s="69">
        <v>5</v>
      </c>
      <c r="D11" s="27">
        <f>D9</f>
        <v>60</v>
      </c>
      <c r="E11" s="83"/>
      <c r="F11" s="188"/>
      <c r="G11" s="28">
        <f t="shared" si="0"/>
        <v>0</v>
      </c>
      <c r="H11" s="70">
        <v>1093</v>
      </c>
      <c r="I11" s="83"/>
      <c r="J11" s="30">
        <f t="shared" si="1"/>
        <v>0</v>
      </c>
      <c r="K11" s="120">
        <f t="shared" si="2"/>
        <v>0</v>
      </c>
      <c r="L11" s="111"/>
      <c r="M11" s="112"/>
    </row>
    <row r="12" spans="2:19" ht="20.100000000000001" customHeight="1">
      <c r="B12" s="140"/>
      <c r="C12" s="69">
        <v>6</v>
      </c>
      <c r="D12" s="27">
        <f>D9</f>
        <v>60</v>
      </c>
      <c r="E12" s="83"/>
      <c r="F12" s="188"/>
      <c r="G12" s="28">
        <f t="shared" si="0"/>
        <v>0</v>
      </c>
      <c r="H12" s="121">
        <v>871</v>
      </c>
      <c r="I12" s="85"/>
      <c r="J12" s="30">
        <f t="shared" si="1"/>
        <v>0</v>
      </c>
      <c r="K12" s="120">
        <f t="shared" si="2"/>
        <v>0</v>
      </c>
      <c r="L12" s="111"/>
      <c r="M12" s="112"/>
    </row>
    <row r="13" spans="2:19" ht="20.100000000000001" customHeight="1">
      <c r="B13" s="140"/>
      <c r="C13" s="69">
        <v>7</v>
      </c>
      <c r="D13" s="27">
        <f>D9</f>
        <v>60</v>
      </c>
      <c r="E13" s="83"/>
      <c r="F13" s="188"/>
      <c r="G13" s="28">
        <f t="shared" si="0"/>
        <v>0</v>
      </c>
      <c r="H13" s="122">
        <v>1577</v>
      </c>
      <c r="I13" s="94"/>
      <c r="J13" s="30">
        <f t="shared" si="1"/>
        <v>0</v>
      </c>
      <c r="K13" s="120">
        <f t="shared" si="2"/>
        <v>0</v>
      </c>
      <c r="L13" s="111"/>
      <c r="M13" s="112"/>
    </row>
    <row r="14" spans="2:19" ht="20.100000000000001" customHeight="1">
      <c r="B14" s="140"/>
      <c r="C14" s="69">
        <v>8</v>
      </c>
      <c r="D14" s="27">
        <f>D9</f>
        <v>60</v>
      </c>
      <c r="E14" s="83"/>
      <c r="F14" s="188"/>
      <c r="G14" s="28">
        <f t="shared" si="0"/>
        <v>0</v>
      </c>
      <c r="H14" s="123">
        <v>1327</v>
      </c>
      <c r="I14" s="94"/>
      <c r="J14" s="30">
        <f t="shared" si="1"/>
        <v>0</v>
      </c>
      <c r="K14" s="120">
        <f t="shared" si="2"/>
        <v>0</v>
      </c>
      <c r="L14" s="111"/>
      <c r="M14" s="112"/>
    </row>
    <row r="15" spans="2:19" ht="20.100000000000001" customHeight="1">
      <c r="B15" s="140"/>
      <c r="C15" s="69">
        <v>9</v>
      </c>
      <c r="D15" s="27">
        <f>D9</f>
        <v>60</v>
      </c>
      <c r="E15" s="83"/>
      <c r="F15" s="188"/>
      <c r="G15" s="28">
        <f t="shared" si="0"/>
        <v>0</v>
      </c>
      <c r="H15" s="123">
        <v>1694</v>
      </c>
      <c r="I15" s="94"/>
      <c r="J15" s="30">
        <f t="shared" si="1"/>
        <v>0</v>
      </c>
      <c r="K15" s="120">
        <f t="shared" si="2"/>
        <v>0</v>
      </c>
      <c r="L15" s="111"/>
      <c r="M15" s="112"/>
    </row>
    <row r="16" spans="2:19" ht="20.100000000000001" customHeight="1">
      <c r="B16" s="140"/>
      <c r="C16" s="69">
        <v>10</v>
      </c>
      <c r="D16" s="27">
        <f>D9</f>
        <v>60</v>
      </c>
      <c r="E16" s="83"/>
      <c r="F16" s="188"/>
      <c r="G16" s="28">
        <f t="shared" si="0"/>
        <v>0</v>
      </c>
      <c r="H16" s="70">
        <v>1293</v>
      </c>
      <c r="I16" s="85"/>
      <c r="J16" s="30">
        <f t="shared" si="1"/>
        <v>0</v>
      </c>
      <c r="K16" s="120">
        <f t="shared" si="2"/>
        <v>0</v>
      </c>
      <c r="L16" s="111"/>
      <c r="M16" s="112"/>
    </row>
    <row r="17" spans="2:16" ht="20.100000000000001" customHeight="1">
      <c r="B17" s="140"/>
      <c r="C17" s="69">
        <v>11</v>
      </c>
      <c r="D17" s="27">
        <f>D9</f>
        <v>60</v>
      </c>
      <c r="E17" s="83"/>
      <c r="F17" s="188"/>
      <c r="G17" s="28">
        <f t="shared" si="0"/>
        <v>0</v>
      </c>
      <c r="H17" s="70">
        <v>1166</v>
      </c>
      <c r="I17" s="93"/>
      <c r="J17" s="30">
        <f t="shared" si="1"/>
        <v>0</v>
      </c>
      <c r="K17" s="120">
        <f t="shared" si="2"/>
        <v>0</v>
      </c>
      <c r="L17" s="111"/>
      <c r="M17" s="112"/>
    </row>
    <row r="18" spans="2:16" ht="20.100000000000001" customHeight="1">
      <c r="B18" s="140"/>
      <c r="C18" s="69">
        <v>12</v>
      </c>
      <c r="D18" s="27">
        <f>D9</f>
        <v>60</v>
      </c>
      <c r="E18" s="83"/>
      <c r="F18" s="188"/>
      <c r="G18" s="28">
        <f t="shared" si="0"/>
        <v>0</v>
      </c>
      <c r="H18" s="70">
        <v>1624</v>
      </c>
      <c r="I18" s="85"/>
      <c r="J18" s="30">
        <f t="shared" si="1"/>
        <v>0</v>
      </c>
      <c r="K18" s="120">
        <f t="shared" si="2"/>
        <v>0</v>
      </c>
      <c r="L18" s="111"/>
      <c r="M18" s="112"/>
    </row>
    <row r="19" spans="2:16" ht="20.100000000000001" customHeight="1">
      <c r="B19" s="162" t="str">
        <f>'入札金額算定書（し尿処理施設）'!B21</f>
        <v>R10</v>
      </c>
      <c r="C19" s="69">
        <v>1</v>
      </c>
      <c r="D19" s="27">
        <f>D9</f>
        <v>60</v>
      </c>
      <c r="E19" s="83"/>
      <c r="F19" s="188"/>
      <c r="G19" s="28">
        <f t="shared" si="0"/>
        <v>0</v>
      </c>
      <c r="H19" s="70">
        <v>2988</v>
      </c>
      <c r="I19" s="83"/>
      <c r="J19" s="30">
        <f t="shared" si="1"/>
        <v>0</v>
      </c>
      <c r="K19" s="120">
        <f t="shared" si="2"/>
        <v>0</v>
      </c>
      <c r="L19" s="111"/>
      <c r="M19" s="112"/>
      <c r="O19" s="3"/>
    </row>
    <row r="20" spans="2:16" ht="20.100000000000001" customHeight="1" thickBot="1">
      <c r="B20" s="163"/>
      <c r="C20" s="72">
        <v>2</v>
      </c>
      <c r="D20" s="31">
        <f>D9</f>
        <v>60</v>
      </c>
      <c r="E20" s="84"/>
      <c r="F20" s="189"/>
      <c r="G20" s="32">
        <f t="shared" si="0"/>
        <v>0</v>
      </c>
      <c r="H20" s="73">
        <v>1811</v>
      </c>
      <c r="I20" s="84"/>
      <c r="J20" s="33">
        <f t="shared" si="1"/>
        <v>0</v>
      </c>
      <c r="K20" s="124">
        <f t="shared" si="2"/>
        <v>0</v>
      </c>
      <c r="L20" s="111"/>
      <c r="M20" s="112"/>
    </row>
    <row r="21" spans="2:16" ht="38.450000000000003" customHeight="1" thickTop="1" thickBot="1">
      <c r="B21" s="75" t="s">
        <v>6</v>
      </c>
      <c r="C21" s="76"/>
      <c r="D21" s="34"/>
      <c r="E21" s="34"/>
      <c r="F21" s="35"/>
      <c r="G21" s="36"/>
      <c r="H21" s="37">
        <f>SUM(H9:H20)</f>
        <v>17480</v>
      </c>
      <c r="I21" s="38"/>
      <c r="J21" s="39"/>
      <c r="K21" s="12">
        <f>SUM(K9:K20)</f>
        <v>0</v>
      </c>
      <c r="L21" s="114" t="s">
        <v>45</v>
      </c>
      <c r="M21" s="112"/>
    </row>
    <row r="22" spans="2:16" ht="47.25" customHeight="1">
      <c r="B22" s="49"/>
      <c r="C22" s="18"/>
      <c r="D22" s="18"/>
      <c r="E22" s="18"/>
      <c r="F22" s="18"/>
      <c r="J22" s="18"/>
    </row>
    <row r="23" spans="2:16" ht="14.25">
      <c r="B23" s="78"/>
      <c r="M23" s="113"/>
      <c r="O23" s="80"/>
    </row>
    <row r="24" spans="2:16" ht="20.100000000000001" customHeight="1">
      <c r="B24" s="1"/>
      <c r="D24" s="79"/>
      <c r="E24" s="79"/>
      <c r="F24" s="79"/>
      <c r="G24" s="79"/>
      <c r="H24" s="1"/>
      <c r="I24" s="1"/>
      <c r="J24" s="1"/>
      <c r="K24" s="1"/>
      <c r="N24" s="92"/>
      <c r="P24" s="4"/>
    </row>
    <row r="25" spans="2:16" s="1" customFormat="1" ht="18" customHeight="1">
      <c r="C25" s="2"/>
      <c r="D25" s="79"/>
      <c r="E25" s="79"/>
      <c r="F25" s="79"/>
      <c r="G25" s="79"/>
    </row>
    <row r="26" spans="2:16" s="1" customFormat="1" ht="18" customHeight="1">
      <c r="B26" s="142" t="s">
        <v>46</v>
      </c>
      <c r="C26" s="142"/>
      <c r="D26" s="142"/>
      <c r="E26" s="142"/>
      <c r="F26" s="142"/>
      <c r="G26" s="142"/>
      <c r="H26" s="142"/>
      <c r="I26" s="142"/>
      <c r="J26" s="142"/>
      <c r="K26" s="80"/>
    </row>
    <row r="27" spans="2:16" s="10" customFormat="1" ht="20.100000000000001" customHeight="1">
      <c r="B27" s="142"/>
      <c r="C27" s="142"/>
      <c r="D27" s="142"/>
      <c r="E27" s="142"/>
      <c r="F27" s="142"/>
      <c r="G27" s="142"/>
      <c r="H27" s="142"/>
      <c r="I27" s="142"/>
      <c r="J27" s="142"/>
      <c r="L27" s="81"/>
    </row>
    <row r="28" spans="2:16" s="10" customFormat="1" ht="20.100000000000001" customHeight="1">
      <c r="B28" s="142"/>
      <c r="C28" s="142"/>
      <c r="D28" s="142"/>
      <c r="E28" s="142"/>
      <c r="F28" s="142"/>
      <c r="G28" s="142"/>
      <c r="H28" s="142"/>
      <c r="I28" s="142"/>
      <c r="J28" s="142"/>
    </row>
    <row r="29" spans="2:16" s="10" customFormat="1" ht="20.100000000000001" customHeight="1">
      <c r="B29" s="142"/>
      <c r="C29" s="142"/>
      <c r="D29" s="142"/>
      <c r="E29" s="142"/>
      <c r="F29" s="142"/>
      <c r="G29" s="142"/>
      <c r="H29" s="142"/>
      <c r="I29" s="142"/>
      <c r="J29" s="142"/>
    </row>
    <row r="30" spans="2:16" s="10" customFormat="1" ht="20.100000000000001" customHeight="1">
      <c r="B30" s="142"/>
      <c r="C30" s="142"/>
      <c r="D30" s="142"/>
      <c r="E30" s="142"/>
      <c r="F30" s="142"/>
      <c r="G30" s="142"/>
      <c r="H30" s="142"/>
      <c r="I30" s="142"/>
      <c r="J30" s="142"/>
      <c r="K30" s="2"/>
    </row>
    <row r="31" spans="2:16">
      <c r="B31" s="142"/>
      <c r="C31" s="142"/>
      <c r="D31" s="142"/>
      <c r="E31" s="142"/>
      <c r="F31" s="142"/>
      <c r="G31" s="142"/>
      <c r="H31" s="142"/>
      <c r="I31" s="142"/>
      <c r="J31" s="142"/>
    </row>
    <row r="32" spans="2:16">
      <c r="B32" s="142"/>
      <c r="C32" s="142"/>
      <c r="D32" s="142"/>
      <c r="E32" s="142"/>
      <c r="F32" s="142"/>
      <c r="G32" s="142"/>
      <c r="H32" s="142"/>
      <c r="I32" s="142"/>
      <c r="J32" s="142"/>
    </row>
    <row r="33" spans="2:10">
      <c r="B33" s="142"/>
      <c r="C33" s="142"/>
      <c r="D33" s="142"/>
      <c r="E33" s="142"/>
      <c r="F33" s="142"/>
      <c r="G33" s="142"/>
      <c r="H33" s="142"/>
      <c r="I33" s="142"/>
      <c r="J33" s="142"/>
    </row>
    <row r="39" spans="2:10" ht="14.25">
      <c r="G39" s="102"/>
      <c r="H39" s="103"/>
      <c r="I39" s="103"/>
      <c r="J39" s="103"/>
    </row>
    <row r="40" spans="2:10" ht="14.25">
      <c r="G40" s="104"/>
      <c r="H40" s="13"/>
      <c r="I40" s="13"/>
      <c r="J40" s="13"/>
    </row>
    <row r="41" spans="2:10" ht="14.25">
      <c r="G41" s="104"/>
      <c r="H41" s="105"/>
      <c r="I41" s="105"/>
      <c r="J41" s="106"/>
    </row>
    <row r="42" spans="2:10" ht="14.25">
      <c r="G42" s="104"/>
      <c r="H42" s="105"/>
      <c r="I42" s="105"/>
      <c r="J42" s="106"/>
    </row>
    <row r="43" spans="2:10" ht="14.25">
      <c r="G43" s="104"/>
      <c r="H43" s="105"/>
      <c r="I43" s="105"/>
      <c r="J43" s="106"/>
    </row>
    <row r="44" spans="2:10" ht="14.25">
      <c r="G44" s="104"/>
      <c r="H44" s="105"/>
      <c r="I44" s="105"/>
      <c r="J44" s="106"/>
    </row>
    <row r="45" spans="2:10" ht="14.25">
      <c r="G45" s="104"/>
      <c r="H45" s="105"/>
      <c r="I45" s="105"/>
      <c r="J45" s="106"/>
    </row>
    <row r="46" spans="2:10" ht="14.25">
      <c r="G46" s="104"/>
      <c r="H46" s="105"/>
      <c r="I46" s="105"/>
      <c r="J46" s="106"/>
    </row>
    <row r="47" spans="2:10" ht="14.25">
      <c r="G47" s="104"/>
      <c r="H47" s="105"/>
      <c r="I47" s="105"/>
      <c r="J47" s="106"/>
    </row>
    <row r="48" spans="2:10" ht="14.25">
      <c r="G48" s="104"/>
      <c r="H48" s="105"/>
      <c r="I48" s="105"/>
      <c r="J48" s="106"/>
    </row>
    <row r="49" spans="7:10" ht="14.25">
      <c r="G49" s="104"/>
      <c r="H49" s="105"/>
      <c r="I49" s="105"/>
      <c r="J49" s="106"/>
    </row>
    <row r="50" spans="7:10" ht="14.25">
      <c r="G50" s="104"/>
      <c r="H50" s="105"/>
      <c r="I50" s="105"/>
      <c r="J50" s="106"/>
    </row>
    <row r="51" spans="7:10" ht="14.25">
      <c r="G51" s="104"/>
      <c r="H51" s="105"/>
      <c r="I51" s="105"/>
      <c r="J51" s="106"/>
    </row>
    <row r="52" spans="7:10" ht="14.25">
      <c r="G52" s="104"/>
      <c r="H52" s="105"/>
      <c r="I52" s="105"/>
      <c r="J52" s="106"/>
    </row>
    <row r="53" spans="7:10" ht="14.25">
      <c r="G53" s="104"/>
      <c r="H53" s="106"/>
      <c r="I53" s="106"/>
      <c r="J53" s="106"/>
    </row>
  </sheetData>
  <sheetProtection algorithmName="SHA-512" hashValue="usOZO6yZGJDSkRCUoWfiX3TU/Q87rI5IqZYf/cslKQM7ZAqejv+oohG7W37oyFXXN7a3y8z+TXddnQnnS+vTKQ==" saltValue="wC2vcbSDdNaFqV4HcOHgTg==" spinCount="100000" sheet="1" selectLockedCells="1"/>
  <mergeCells count="11">
    <mergeCell ref="B9:B18"/>
    <mergeCell ref="B19:B20"/>
    <mergeCell ref="K3:K4"/>
    <mergeCell ref="F9:F20"/>
    <mergeCell ref="B26:J33"/>
    <mergeCell ref="B6:C7"/>
    <mergeCell ref="K2:L2"/>
    <mergeCell ref="K1:L1"/>
    <mergeCell ref="D6:G6"/>
    <mergeCell ref="K6:K7"/>
    <mergeCell ref="H6:J6"/>
  </mergeCells>
  <phoneticPr fontId="1"/>
  <conditionalFormatting sqref="E9:E20">
    <cfRule type="containsBlanks" dxfId="1" priority="2">
      <formula>LEN(TRIM(E9))=0</formula>
    </cfRule>
  </conditionalFormatting>
  <conditionalFormatting sqref="I9:I20">
    <cfRule type="containsBlanks" dxfId="0" priority="1">
      <formula>LEN(TRIM(I9))=0</formula>
    </cfRule>
  </conditionalFormatting>
  <printOptions horizontalCentered="1"/>
  <pageMargins left="0.39370078740157483" right="0.39370078740157483" top="0.59055118110236227" bottom="0.39370078740157483" header="0.51181102362204722" footer="0.51181102362204722"/>
  <pageSetup paperSize="9" scale="72" orientation="landscape" blackAndWhite="1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入札金額算定書（し尿処理施設）</vt:lpstr>
      <vt:lpstr>入札金額算定書（ライフポート柳津）</vt:lpstr>
      <vt:lpstr>'入札金額算定書（し尿処理施設）'!Print_Area</vt:lpstr>
      <vt:lpstr>'入札金額算定書（ライフポート柳津）'!Print_Area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RENTAI</dc:creator>
  <cp:lastModifiedBy>森 正成</cp:lastModifiedBy>
  <cp:lastPrinted>2026-11-04T06:34:02Z</cp:lastPrinted>
  <dcterms:created xsi:type="dcterms:W3CDTF">2017-06-08T05:05:27Z</dcterms:created>
  <dcterms:modified xsi:type="dcterms:W3CDTF">2026-11-04T07:12:40Z</dcterms:modified>
</cp:coreProperties>
</file>